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r-td-02.crpc.fr\TRANSVERSES_ALPC\Transverse_FEADER\02_RDR4\03_MiseEnOeuvre\Suivi_parDispositifs\73.01.04_MecaZM\AnnexeDepensesPrevisionnelles\"/>
    </mc:Choice>
  </mc:AlternateContent>
  <xr:revisionPtr revIDLastSave="0" documentId="13_ncr:1_{AF15D978-69F4-427F-A18F-E7B7924B4C6A}" xr6:coauthVersionLast="47" xr6:coauthVersionMax="47" xr10:uidLastSave="{00000000-0000-0000-0000-000000000000}"/>
  <bookViews>
    <workbookView xWindow="-120" yWindow="-120" windowWidth="29040" windowHeight="17520" tabRatio="796" xr2:uid="{DCE6FAB9-001E-43B4-83E9-2B09C250B773}"/>
  </bookViews>
  <sheets>
    <sheet name="NOTICE" sheetId="6" r:id="rId1"/>
    <sheet name="PIECES_A_FOURNIR" sheetId="8" r:id="rId2"/>
    <sheet name="ANXE_1_DEPENSES_PREVISION" sheetId="3" r:id="rId3"/>
    <sheet name="ANXE_2_SYNTHESE" sheetId="5" r:id="rId4"/>
    <sheet name="Matériels" sheetId="7" state="hidden" r:id="rId5"/>
  </sheets>
  <externalReferences>
    <externalReference r:id="rId6"/>
  </externalReferences>
  <definedNames>
    <definedName name="descriptions">Matériels!$H$12:$H$31</definedName>
    <definedName name="Libelle">Matériels!$E$12:$E$31</definedName>
    <definedName name="Liste">Matériels!$E$12:$E$31</definedName>
    <definedName name="Liste1">Matériels!$E$12:$E$31</definedName>
    <definedName name="Liste2" localSheetId="1">[1]Matériels!#REF!</definedName>
    <definedName name="Liste2">Matériels!#REF!</definedName>
    <definedName name="Liste3" localSheetId="1">[1]Matériels!#REF!</definedName>
    <definedName name="Liste3">Matériels!#REF!</definedName>
    <definedName name="Montant_Retenu">#REF!</definedName>
    <definedName name="Theme">Matériels!$A$12:$A$31</definedName>
    <definedName name="Type" localSheetId="1">[1]Matériels!#REF!</definedName>
    <definedName name="Type">Matériels!#REF!</definedName>
    <definedName name="Unité" localSheetId="1">[1]Matériels!#REF!</definedName>
    <definedName name="Unité">Matériels!#REF!</definedName>
    <definedName name="Valeur">Matériels!$F$12:$F$31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7" l="1"/>
  <c r="J5" i="7"/>
  <c r="I32" i="7" l="1"/>
  <c r="I10" i="7"/>
  <c r="I9" i="7"/>
  <c r="I3" i="7"/>
  <c r="I4" i="7"/>
  <c r="I5" i="7"/>
  <c r="I6" i="7"/>
  <c r="I7" i="7"/>
  <c r="I8" i="7"/>
  <c r="I11" i="7"/>
  <c r="I12" i="7"/>
  <c r="I13" i="7"/>
  <c r="I14" i="7"/>
  <c r="I15" i="7"/>
  <c r="I16" i="7"/>
  <c r="I17" i="7"/>
  <c r="I18" i="7"/>
  <c r="I20" i="7"/>
  <c r="I21" i="7"/>
  <c r="I22" i="7"/>
  <c r="I23" i="7"/>
  <c r="I24" i="7"/>
  <c r="I25" i="7"/>
  <c r="I26" i="7"/>
  <c r="I27" i="7"/>
  <c r="I28" i="7"/>
  <c r="I29" i="7"/>
  <c r="I30" i="7"/>
  <c r="I31" i="7"/>
  <c r="I2" i="7"/>
  <c r="AA14" i="3" l="1"/>
  <c r="H13" i="3" l="1"/>
  <c r="H14" i="3"/>
  <c r="H15" i="3"/>
  <c r="H16" i="3"/>
  <c r="H17" i="3"/>
  <c r="W14" i="3" l="1"/>
  <c r="W15" i="3"/>
  <c r="W16" i="3"/>
  <c r="W17" i="3"/>
  <c r="W18" i="3"/>
  <c r="W19" i="3"/>
  <c r="W20" i="3"/>
  <c r="W21" i="3"/>
  <c r="W22" i="3"/>
  <c r="W23" i="3"/>
  <c r="W24" i="3"/>
  <c r="W25" i="3"/>
  <c r="W26" i="3"/>
  <c r="W27" i="3"/>
  <c r="W28" i="3"/>
  <c r="W29" i="3"/>
  <c r="W30" i="3"/>
  <c r="W31" i="3"/>
  <c r="W32" i="3"/>
  <c r="W33" i="3"/>
  <c r="W34" i="3"/>
  <c r="W35" i="3"/>
  <c r="W36" i="3"/>
  <c r="W37" i="3"/>
  <c r="W38" i="3"/>
  <c r="W39" i="3"/>
  <c r="W40" i="3"/>
  <c r="W41" i="3"/>
  <c r="W42" i="3"/>
  <c r="W43" i="3"/>
  <c r="W44" i="3"/>
  <c r="W45" i="3"/>
  <c r="W46" i="3"/>
  <c r="W47" i="3"/>
  <c r="W48" i="3"/>
  <c r="W49" i="3"/>
  <c r="W50" i="3"/>
  <c r="W51" i="3"/>
  <c r="W52" i="3"/>
  <c r="W53" i="3"/>
  <c r="W54" i="3"/>
  <c r="W55" i="3"/>
  <c r="W56" i="3"/>
  <c r="W57" i="3"/>
  <c r="W58" i="3"/>
  <c r="W59" i="3"/>
  <c r="W60" i="3"/>
  <c r="W61" i="3"/>
  <c r="W62" i="3"/>
  <c r="W63" i="3"/>
  <c r="W64" i="3"/>
  <c r="W65" i="3"/>
  <c r="W66" i="3"/>
  <c r="W67" i="3"/>
  <c r="W68" i="3"/>
  <c r="W69" i="3"/>
  <c r="W70" i="3"/>
  <c r="W71" i="3"/>
  <c r="W72" i="3"/>
  <c r="W73" i="3"/>
  <c r="W74" i="3"/>
  <c r="W75" i="3"/>
  <c r="W76" i="3"/>
  <c r="W77" i="3"/>
  <c r="W78" i="3"/>
  <c r="W79" i="3"/>
  <c r="W80" i="3"/>
  <c r="W81" i="3"/>
  <c r="W82" i="3"/>
  <c r="W83" i="3"/>
  <c r="W84" i="3"/>
  <c r="W85" i="3"/>
  <c r="W86" i="3"/>
  <c r="W87" i="3"/>
  <c r="W88" i="3"/>
  <c r="W89" i="3"/>
  <c r="W90" i="3"/>
  <c r="W91" i="3"/>
  <c r="W92" i="3"/>
  <c r="W93" i="3"/>
  <c r="W94" i="3"/>
  <c r="W95" i="3"/>
  <c r="W96" i="3"/>
  <c r="W97" i="3"/>
  <c r="W98" i="3"/>
  <c r="W99" i="3"/>
  <c r="W100" i="3"/>
  <c r="W13" i="3"/>
  <c r="Z14" i="3" l="1"/>
  <c r="Z15" i="3"/>
  <c r="Z16" i="3"/>
  <c r="Z17" i="3"/>
  <c r="Z18" i="3"/>
  <c r="Z19" i="3"/>
  <c r="Z20" i="3"/>
  <c r="Z21" i="3"/>
  <c r="Z22" i="3"/>
  <c r="Z23" i="3"/>
  <c r="Z24" i="3"/>
  <c r="Z25" i="3"/>
  <c r="Z26" i="3"/>
  <c r="Z27" i="3"/>
  <c r="Z28" i="3"/>
  <c r="Z29" i="3"/>
  <c r="Z30" i="3"/>
  <c r="Z31" i="3"/>
  <c r="Z32" i="3"/>
  <c r="Z33" i="3"/>
  <c r="Z34" i="3"/>
  <c r="Z35" i="3"/>
  <c r="Z36" i="3"/>
  <c r="Z37" i="3"/>
  <c r="Z38" i="3"/>
  <c r="Z39" i="3"/>
  <c r="Z40" i="3"/>
  <c r="Z41" i="3"/>
  <c r="Z42" i="3"/>
  <c r="Z43" i="3"/>
  <c r="Z44" i="3"/>
  <c r="Z45" i="3"/>
  <c r="Z46" i="3"/>
  <c r="Z47" i="3"/>
  <c r="Z48" i="3"/>
  <c r="Z49" i="3"/>
  <c r="Z50" i="3"/>
  <c r="Z51" i="3"/>
  <c r="Z52" i="3"/>
  <c r="Z53" i="3"/>
  <c r="Z54" i="3"/>
  <c r="Z55" i="3"/>
  <c r="Z56" i="3"/>
  <c r="Z57" i="3"/>
  <c r="Z58" i="3"/>
  <c r="Z59" i="3"/>
  <c r="Z60" i="3"/>
  <c r="Z61" i="3"/>
  <c r="Z62" i="3"/>
  <c r="Z63" i="3"/>
  <c r="Z64" i="3"/>
  <c r="Z65" i="3"/>
  <c r="Z66" i="3"/>
  <c r="Z67" i="3"/>
  <c r="Z68" i="3"/>
  <c r="Z69" i="3"/>
  <c r="Z70" i="3"/>
  <c r="Z71" i="3"/>
  <c r="Z72" i="3"/>
  <c r="Z73" i="3"/>
  <c r="Z74" i="3"/>
  <c r="Z75" i="3"/>
  <c r="Z76" i="3"/>
  <c r="Z77" i="3"/>
  <c r="Z78" i="3"/>
  <c r="Z79" i="3"/>
  <c r="Z80" i="3"/>
  <c r="Z81" i="3"/>
  <c r="Z82" i="3"/>
  <c r="Z83" i="3"/>
  <c r="Z84" i="3"/>
  <c r="Z85" i="3"/>
  <c r="Z86" i="3"/>
  <c r="Z87" i="3"/>
  <c r="Z88" i="3"/>
  <c r="Z89" i="3"/>
  <c r="Z90" i="3"/>
  <c r="Z91" i="3"/>
  <c r="Z92" i="3"/>
  <c r="Z93" i="3"/>
  <c r="Z94" i="3"/>
  <c r="Z95" i="3"/>
  <c r="Z96" i="3"/>
  <c r="Z97" i="3"/>
  <c r="Z98" i="3"/>
  <c r="Z99" i="3"/>
  <c r="Z100" i="3"/>
  <c r="AC16" i="3"/>
  <c r="AC17" i="3"/>
  <c r="AC18" i="3"/>
  <c r="AC19" i="3"/>
  <c r="AC20" i="3"/>
  <c r="AC21" i="3"/>
  <c r="AC22" i="3"/>
  <c r="AC23" i="3"/>
  <c r="AC24" i="3"/>
  <c r="AC25" i="3"/>
  <c r="AC26" i="3"/>
  <c r="AC27" i="3"/>
  <c r="AC28" i="3"/>
  <c r="AC29" i="3"/>
  <c r="AC30" i="3"/>
  <c r="AC31" i="3"/>
  <c r="AC32" i="3"/>
  <c r="AC33" i="3"/>
  <c r="AC34" i="3"/>
  <c r="AC35" i="3"/>
  <c r="AC36" i="3"/>
  <c r="AC37" i="3"/>
  <c r="AC38" i="3"/>
  <c r="AC39" i="3"/>
  <c r="AC40" i="3"/>
  <c r="AC41" i="3"/>
  <c r="AC42" i="3"/>
  <c r="AC43" i="3"/>
  <c r="AC44" i="3"/>
  <c r="AC45" i="3"/>
  <c r="AC46" i="3"/>
  <c r="AC47" i="3"/>
  <c r="AC48" i="3"/>
  <c r="AC49" i="3"/>
  <c r="AC50" i="3"/>
  <c r="AC51" i="3"/>
  <c r="AC52" i="3"/>
  <c r="AC53" i="3"/>
  <c r="AC54" i="3"/>
  <c r="AC55" i="3"/>
  <c r="AC56" i="3"/>
  <c r="AC57" i="3"/>
  <c r="AC58" i="3"/>
  <c r="AC59" i="3"/>
  <c r="AC60" i="3"/>
  <c r="AC61" i="3"/>
  <c r="AC62" i="3"/>
  <c r="AC63" i="3"/>
  <c r="AC64" i="3"/>
  <c r="AC65" i="3"/>
  <c r="AC66" i="3"/>
  <c r="AC67" i="3"/>
  <c r="AC68" i="3"/>
  <c r="AC69" i="3"/>
  <c r="AC70" i="3"/>
  <c r="AC71" i="3"/>
  <c r="AC72" i="3"/>
  <c r="AC73" i="3"/>
  <c r="AC74" i="3"/>
  <c r="AC75" i="3"/>
  <c r="AC76" i="3"/>
  <c r="AC77" i="3"/>
  <c r="AC78" i="3"/>
  <c r="AC79" i="3"/>
  <c r="AC80" i="3"/>
  <c r="AC81" i="3"/>
  <c r="AC82" i="3"/>
  <c r="AC83" i="3"/>
  <c r="AC84" i="3"/>
  <c r="AC85" i="3"/>
  <c r="AC86" i="3"/>
  <c r="AC87" i="3"/>
  <c r="AC88" i="3"/>
  <c r="AC89" i="3"/>
  <c r="AC90" i="3"/>
  <c r="AC91" i="3"/>
  <c r="AC92" i="3"/>
  <c r="AC93" i="3"/>
  <c r="AC94" i="3"/>
  <c r="AC95" i="3"/>
  <c r="AC96" i="3"/>
  <c r="AC97" i="3"/>
  <c r="AC98" i="3"/>
  <c r="AC99" i="3"/>
  <c r="AC100" i="3"/>
  <c r="X14" i="3"/>
  <c r="X15" i="3"/>
  <c r="X16" i="3"/>
  <c r="X17" i="3"/>
  <c r="X18" i="3"/>
  <c r="X19" i="3"/>
  <c r="X20" i="3"/>
  <c r="X21" i="3"/>
  <c r="X22" i="3"/>
  <c r="X23" i="3"/>
  <c r="X24" i="3"/>
  <c r="X25" i="3"/>
  <c r="X26" i="3"/>
  <c r="X27" i="3"/>
  <c r="X28" i="3"/>
  <c r="X29" i="3"/>
  <c r="X30" i="3"/>
  <c r="X31" i="3"/>
  <c r="X32" i="3"/>
  <c r="X33" i="3"/>
  <c r="X34" i="3"/>
  <c r="X35" i="3"/>
  <c r="X36" i="3"/>
  <c r="X37" i="3"/>
  <c r="X38" i="3"/>
  <c r="X39" i="3"/>
  <c r="X40" i="3"/>
  <c r="X41" i="3"/>
  <c r="X42" i="3"/>
  <c r="X43" i="3"/>
  <c r="X44" i="3"/>
  <c r="X45" i="3"/>
  <c r="X46" i="3"/>
  <c r="X47" i="3"/>
  <c r="X48" i="3"/>
  <c r="X49" i="3"/>
  <c r="X50" i="3"/>
  <c r="X51" i="3"/>
  <c r="X52" i="3"/>
  <c r="X53" i="3"/>
  <c r="X54" i="3"/>
  <c r="X55" i="3"/>
  <c r="X56" i="3"/>
  <c r="X57" i="3"/>
  <c r="X58" i="3"/>
  <c r="X59" i="3"/>
  <c r="X60" i="3"/>
  <c r="X61" i="3"/>
  <c r="X62" i="3"/>
  <c r="X63" i="3"/>
  <c r="X64" i="3"/>
  <c r="X65" i="3"/>
  <c r="X66" i="3"/>
  <c r="X67" i="3"/>
  <c r="X68" i="3"/>
  <c r="X69" i="3"/>
  <c r="X70" i="3"/>
  <c r="X71" i="3"/>
  <c r="X72" i="3"/>
  <c r="X73" i="3"/>
  <c r="X74" i="3"/>
  <c r="X75" i="3"/>
  <c r="X76" i="3"/>
  <c r="X77" i="3"/>
  <c r="X78" i="3"/>
  <c r="X79" i="3"/>
  <c r="X80" i="3"/>
  <c r="X81" i="3"/>
  <c r="X82" i="3"/>
  <c r="X83" i="3"/>
  <c r="X84" i="3"/>
  <c r="X85" i="3"/>
  <c r="X86" i="3"/>
  <c r="X87" i="3"/>
  <c r="X88" i="3"/>
  <c r="X89" i="3"/>
  <c r="X90" i="3"/>
  <c r="X91" i="3"/>
  <c r="X92" i="3"/>
  <c r="X93" i="3"/>
  <c r="X94" i="3"/>
  <c r="X95" i="3"/>
  <c r="X96" i="3"/>
  <c r="X97" i="3"/>
  <c r="X98" i="3"/>
  <c r="X99" i="3"/>
  <c r="X100" i="3"/>
  <c r="V14" i="3"/>
  <c r="V15" i="3"/>
  <c r="V16" i="3"/>
  <c r="V17" i="3"/>
  <c r="V18" i="3"/>
  <c r="V19" i="3"/>
  <c r="V20" i="3"/>
  <c r="V21" i="3"/>
  <c r="V22" i="3"/>
  <c r="V23" i="3"/>
  <c r="V24" i="3"/>
  <c r="V25" i="3"/>
  <c r="V26" i="3"/>
  <c r="V27" i="3"/>
  <c r="V28" i="3"/>
  <c r="V29" i="3"/>
  <c r="V30" i="3"/>
  <c r="V31" i="3"/>
  <c r="V32" i="3"/>
  <c r="V33" i="3"/>
  <c r="V34" i="3"/>
  <c r="V35" i="3"/>
  <c r="V36" i="3"/>
  <c r="V37" i="3"/>
  <c r="V38" i="3"/>
  <c r="V39" i="3"/>
  <c r="V40" i="3"/>
  <c r="V41" i="3"/>
  <c r="V42" i="3"/>
  <c r="V43" i="3"/>
  <c r="AB43" i="3" s="1"/>
  <c r="V44" i="3"/>
  <c r="V45" i="3"/>
  <c r="V46" i="3"/>
  <c r="V47" i="3"/>
  <c r="AB47" i="3" s="1"/>
  <c r="V48" i="3"/>
  <c r="V49" i="3"/>
  <c r="V50" i="3"/>
  <c r="V51" i="3"/>
  <c r="V52" i="3"/>
  <c r="V53" i="3"/>
  <c r="V54" i="3"/>
  <c r="V55" i="3"/>
  <c r="V56" i="3"/>
  <c r="V57" i="3"/>
  <c r="V58" i="3"/>
  <c r="V59" i="3"/>
  <c r="V60" i="3"/>
  <c r="V61" i="3"/>
  <c r="V62" i="3"/>
  <c r="V63" i="3"/>
  <c r="V64" i="3"/>
  <c r="V65" i="3"/>
  <c r="V66" i="3"/>
  <c r="V67" i="3"/>
  <c r="V68" i="3"/>
  <c r="V69" i="3"/>
  <c r="V70" i="3"/>
  <c r="V71" i="3"/>
  <c r="V72" i="3"/>
  <c r="V73" i="3"/>
  <c r="V74" i="3"/>
  <c r="V75" i="3"/>
  <c r="AB75" i="3" s="1"/>
  <c r="V76" i="3"/>
  <c r="V77" i="3"/>
  <c r="V78" i="3"/>
  <c r="V79" i="3"/>
  <c r="AB79" i="3" s="1"/>
  <c r="V80" i="3"/>
  <c r="V81" i="3"/>
  <c r="V82" i="3"/>
  <c r="V83" i="3"/>
  <c r="V84" i="3"/>
  <c r="V85" i="3"/>
  <c r="V86" i="3"/>
  <c r="V87" i="3"/>
  <c r="V88" i="3"/>
  <c r="V89" i="3"/>
  <c r="V90" i="3"/>
  <c r="V91" i="3"/>
  <c r="V92" i="3"/>
  <c r="V93" i="3"/>
  <c r="V94" i="3"/>
  <c r="V95" i="3"/>
  <c r="V96" i="3"/>
  <c r="V97" i="3"/>
  <c r="V98" i="3"/>
  <c r="V99" i="3"/>
  <c r="V100" i="3"/>
  <c r="U14" i="3"/>
  <c r="U15" i="3"/>
  <c r="U16" i="3"/>
  <c r="U17" i="3"/>
  <c r="U18" i="3"/>
  <c r="U19" i="3"/>
  <c r="AB19" i="3" s="1"/>
  <c r="U20" i="3"/>
  <c r="AB20" i="3" s="1"/>
  <c r="U21" i="3"/>
  <c r="U22" i="3"/>
  <c r="U23" i="3"/>
  <c r="AB23" i="3" s="1"/>
  <c r="U24" i="3"/>
  <c r="AB24" i="3" s="1"/>
  <c r="U25" i="3"/>
  <c r="U26" i="3"/>
  <c r="U27" i="3"/>
  <c r="U28" i="3"/>
  <c r="U29" i="3"/>
  <c r="U30" i="3"/>
  <c r="U31" i="3"/>
  <c r="U32" i="3"/>
  <c r="U33" i="3"/>
  <c r="U34" i="3"/>
  <c r="U35" i="3"/>
  <c r="U36" i="3"/>
  <c r="U37" i="3"/>
  <c r="U38" i="3"/>
  <c r="U39" i="3"/>
  <c r="U40" i="3"/>
  <c r="U41" i="3"/>
  <c r="U42" i="3"/>
  <c r="U43" i="3"/>
  <c r="U44" i="3"/>
  <c r="AB44" i="3" s="1"/>
  <c r="U45" i="3"/>
  <c r="U46" i="3"/>
  <c r="U47" i="3"/>
  <c r="U48" i="3"/>
  <c r="U49" i="3"/>
  <c r="U50" i="3"/>
  <c r="U51" i="3"/>
  <c r="AB51" i="3" s="1"/>
  <c r="U52" i="3"/>
  <c r="U53" i="3"/>
  <c r="U54" i="3"/>
  <c r="U55" i="3"/>
  <c r="AB55" i="3" s="1"/>
  <c r="U56" i="3"/>
  <c r="U57" i="3"/>
  <c r="U58" i="3"/>
  <c r="U59" i="3"/>
  <c r="U60" i="3"/>
  <c r="U61" i="3"/>
  <c r="U62" i="3"/>
  <c r="U63" i="3"/>
  <c r="U64" i="3"/>
  <c r="AB64" i="3" s="1"/>
  <c r="U65" i="3"/>
  <c r="U66" i="3"/>
  <c r="U67" i="3"/>
  <c r="U68" i="3"/>
  <c r="U69" i="3"/>
  <c r="U70" i="3"/>
  <c r="U71" i="3"/>
  <c r="U72" i="3"/>
  <c r="U73" i="3"/>
  <c r="U74" i="3"/>
  <c r="U75" i="3"/>
  <c r="U76" i="3"/>
  <c r="AB76" i="3" s="1"/>
  <c r="U77" i="3"/>
  <c r="U78" i="3"/>
  <c r="U79" i="3"/>
  <c r="U80" i="3"/>
  <c r="U81" i="3"/>
  <c r="U82" i="3"/>
  <c r="U83" i="3"/>
  <c r="AB83" i="3" s="1"/>
  <c r="U84" i="3"/>
  <c r="U85" i="3"/>
  <c r="U86" i="3"/>
  <c r="U87" i="3"/>
  <c r="AB87" i="3" s="1"/>
  <c r="U88" i="3"/>
  <c r="U89" i="3"/>
  <c r="U90" i="3"/>
  <c r="U91" i="3"/>
  <c r="U92" i="3"/>
  <c r="U93" i="3"/>
  <c r="U94" i="3"/>
  <c r="U95" i="3"/>
  <c r="U96" i="3"/>
  <c r="AB96" i="3" s="1"/>
  <c r="U97" i="3"/>
  <c r="U98" i="3"/>
  <c r="U99" i="3"/>
  <c r="U100" i="3"/>
  <c r="T14" i="3"/>
  <c r="T15" i="3"/>
  <c r="T16" i="3"/>
  <c r="AB16" i="3" s="1"/>
  <c r="T17" i="3"/>
  <c r="AB17" i="3" s="1"/>
  <c r="T18" i="3"/>
  <c r="T19" i="3"/>
  <c r="T20" i="3"/>
  <c r="T21" i="3"/>
  <c r="AB21" i="3" s="1"/>
  <c r="T22" i="3"/>
  <c r="T23" i="3"/>
  <c r="T24" i="3"/>
  <c r="T25" i="3"/>
  <c r="AB25" i="3" s="1"/>
  <c r="T26" i="3"/>
  <c r="T27" i="3"/>
  <c r="AB27" i="3" s="1"/>
  <c r="T28" i="3"/>
  <c r="AB28" i="3" s="1"/>
  <c r="T29" i="3"/>
  <c r="AB29" i="3" s="1"/>
  <c r="T30" i="3"/>
  <c r="T31" i="3"/>
  <c r="AB31" i="3" s="1"/>
  <c r="T32" i="3"/>
  <c r="AB32" i="3" s="1"/>
  <c r="T33" i="3"/>
  <c r="AB33" i="3" s="1"/>
  <c r="T34" i="3"/>
  <c r="T35" i="3"/>
  <c r="AB35" i="3" s="1"/>
  <c r="T36" i="3"/>
  <c r="AB36" i="3" s="1"/>
  <c r="T37" i="3"/>
  <c r="AB37" i="3" s="1"/>
  <c r="T38" i="3"/>
  <c r="T39" i="3"/>
  <c r="AB39" i="3" s="1"/>
  <c r="T40" i="3"/>
  <c r="AB40" i="3" s="1"/>
  <c r="T41" i="3"/>
  <c r="AB41" i="3" s="1"/>
  <c r="T42" i="3"/>
  <c r="T43" i="3"/>
  <c r="T44" i="3"/>
  <c r="T45" i="3"/>
  <c r="AB45" i="3" s="1"/>
  <c r="T46" i="3"/>
  <c r="T47" i="3"/>
  <c r="T48" i="3"/>
  <c r="AB48" i="3" s="1"/>
  <c r="T49" i="3"/>
  <c r="AB49" i="3" s="1"/>
  <c r="T50" i="3"/>
  <c r="T51" i="3"/>
  <c r="T52" i="3"/>
  <c r="AB52" i="3" s="1"/>
  <c r="T53" i="3"/>
  <c r="AB53" i="3" s="1"/>
  <c r="T54" i="3"/>
  <c r="T55" i="3"/>
  <c r="T56" i="3"/>
  <c r="AB56" i="3" s="1"/>
  <c r="T57" i="3"/>
  <c r="AB57" i="3" s="1"/>
  <c r="T58" i="3"/>
  <c r="T59" i="3"/>
  <c r="AB59" i="3" s="1"/>
  <c r="T60" i="3"/>
  <c r="AB60" i="3" s="1"/>
  <c r="T61" i="3"/>
  <c r="AB61" i="3" s="1"/>
  <c r="T62" i="3"/>
  <c r="T63" i="3"/>
  <c r="AB63" i="3" s="1"/>
  <c r="T64" i="3"/>
  <c r="T65" i="3"/>
  <c r="AB65" i="3" s="1"/>
  <c r="T66" i="3"/>
  <c r="T67" i="3"/>
  <c r="AB67" i="3" s="1"/>
  <c r="T68" i="3"/>
  <c r="AB68" i="3" s="1"/>
  <c r="T69" i="3"/>
  <c r="AB69" i="3" s="1"/>
  <c r="T70" i="3"/>
  <c r="T71" i="3"/>
  <c r="AB71" i="3" s="1"/>
  <c r="T72" i="3"/>
  <c r="AB72" i="3" s="1"/>
  <c r="T73" i="3"/>
  <c r="AB73" i="3" s="1"/>
  <c r="T74" i="3"/>
  <c r="T75" i="3"/>
  <c r="T76" i="3"/>
  <c r="T77" i="3"/>
  <c r="AB77" i="3" s="1"/>
  <c r="T78" i="3"/>
  <c r="T79" i="3"/>
  <c r="T80" i="3"/>
  <c r="AB80" i="3" s="1"/>
  <c r="T81" i="3"/>
  <c r="AB81" i="3" s="1"/>
  <c r="T82" i="3"/>
  <c r="T83" i="3"/>
  <c r="T84" i="3"/>
  <c r="AB84" i="3" s="1"/>
  <c r="T85" i="3"/>
  <c r="AB85" i="3" s="1"/>
  <c r="T86" i="3"/>
  <c r="T87" i="3"/>
  <c r="T88" i="3"/>
  <c r="AB88" i="3" s="1"/>
  <c r="T89" i="3"/>
  <c r="AB89" i="3" s="1"/>
  <c r="T90" i="3"/>
  <c r="T91" i="3"/>
  <c r="AB91" i="3" s="1"/>
  <c r="T92" i="3"/>
  <c r="AB92" i="3" s="1"/>
  <c r="T93" i="3"/>
  <c r="AB93" i="3" s="1"/>
  <c r="T94" i="3"/>
  <c r="T95" i="3"/>
  <c r="AB95" i="3" s="1"/>
  <c r="T96" i="3"/>
  <c r="T97" i="3"/>
  <c r="AB97" i="3" s="1"/>
  <c r="T98" i="3"/>
  <c r="T99" i="3"/>
  <c r="AB99" i="3" s="1"/>
  <c r="T100" i="3"/>
  <c r="AB100" i="3" s="1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0" i="3"/>
  <c r="S41" i="3"/>
  <c r="S42" i="3"/>
  <c r="S43" i="3"/>
  <c r="S44" i="3"/>
  <c r="S45" i="3"/>
  <c r="S46" i="3"/>
  <c r="S47" i="3"/>
  <c r="S48" i="3"/>
  <c r="S49" i="3"/>
  <c r="S50" i="3"/>
  <c r="S51" i="3"/>
  <c r="S52" i="3"/>
  <c r="S53" i="3"/>
  <c r="S54" i="3"/>
  <c r="S55" i="3"/>
  <c r="S56" i="3"/>
  <c r="S57" i="3"/>
  <c r="S58" i="3"/>
  <c r="S59" i="3"/>
  <c r="S60" i="3"/>
  <c r="S61" i="3"/>
  <c r="S62" i="3"/>
  <c r="S63" i="3"/>
  <c r="S64" i="3"/>
  <c r="S65" i="3"/>
  <c r="S66" i="3"/>
  <c r="S67" i="3"/>
  <c r="S68" i="3"/>
  <c r="S69" i="3"/>
  <c r="S70" i="3"/>
  <c r="S71" i="3"/>
  <c r="S72" i="3"/>
  <c r="S73" i="3"/>
  <c r="S74" i="3"/>
  <c r="S75" i="3"/>
  <c r="S76" i="3"/>
  <c r="S77" i="3"/>
  <c r="S78" i="3"/>
  <c r="S79" i="3"/>
  <c r="S80" i="3"/>
  <c r="S81" i="3"/>
  <c r="S82" i="3"/>
  <c r="S83" i="3"/>
  <c r="S84" i="3"/>
  <c r="S85" i="3"/>
  <c r="S86" i="3"/>
  <c r="S87" i="3"/>
  <c r="S88" i="3"/>
  <c r="S89" i="3"/>
  <c r="S90" i="3"/>
  <c r="S91" i="3"/>
  <c r="S92" i="3"/>
  <c r="S93" i="3"/>
  <c r="S94" i="3"/>
  <c r="S95" i="3"/>
  <c r="S96" i="3"/>
  <c r="S97" i="3"/>
  <c r="S98" i="3"/>
  <c r="S99" i="3"/>
  <c r="S100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0" i="3"/>
  <c r="R51" i="3"/>
  <c r="R52" i="3"/>
  <c r="R53" i="3"/>
  <c r="R54" i="3"/>
  <c r="R55" i="3"/>
  <c r="R56" i="3"/>
  <c r="R57" i="3"/>
  <c r="R58" i="3"/>
  <c r="R59" i="3"/>
  <c r="R60" i="3"/>
  <c r="R61" i="3"/>
  <c r="R62" i="3"/>
  <c r="R63" i="3"/>
  <c r="R64" i="3"/>
  <c r="R65" i="3"/>
  <c r="R66" i="3"/>
  <c r="R67" i="3"/>
  <c r="R68" i="3"/>
  <c r="R69" i="3"/>
  <c r="R70" i="3"/>
  <c r="R71" i="3"/>
  <c r="R72" i="3"/>
  <c r="R73" i="3"/>
  <c r="R74" i="3"/>
  <c r="R75" i="3"/>
  <c r="R76" i="3"/>
  <c r="R77" i="3"/>
  <c r="R78" i="3"/>
  <c r="R79" i="3"/>
  <c r="R80" i="3"/>
  <c r="R81" i="3"/>
  <c r="R82" i="3"/>
  <c r="R83" i="3"/>
  <c r="R84" i="3"/>
  <c r="R85" i="3"/>
  <c r="R86" i="3"/>
  <c r="R87" i="3"/>
  <c r="R88" i="3"/>
  <c r="R89" i="3"/>
  <c r="R90" i="3"/>
  <c r="R91" i="3"/>
  <c r="R92" i="3"/>
  <c r="R93" i="3"/>
  <c r="R94" i="3"/>
  <c r="R95" i="3"/>
  <c r="R96" i="3"/>
  <c r="R97" i="3"/>
  <c r="R98" i="3"/>
  <c r="R99" i="3"/>
  <c r="R100" i="3"/>
  <c r="Q14" i="3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Q49" i="3"/>
  <c r="Q50" i="3"/>
  <c r="Q51" i="3"/>
  <c r="Q52" i="3"/>
  <c r="Q53" i="3"/>
  <c r="Q54" i="3"/>
  <c r="Q55" i="3"/>
  <c r="Q56" i="3"/>
  <c r="Q57" i="3"/>
  <c r="Q58" i="3"/>
  <c r="Q59" i="3"/>
  <c r="Q60" i="3"/>
  <c r="Q61" i="3"/>
  <c r="Q62" i="3"/>
  <c r="Q63" i="3"/>
  <c r="Q64" i="3"/>
  <c r="Q65" i="3"/>
  <c r="Q66" i="3"/>
  <c r="Q67" i="3"/>
  <c r="Q68" i="3"/>
  <c r="Q69" i="3"/>
  <c r="Q70" i="3"/>
  <c r="Q71" i="3"/>
  <c r="Q72" i="3"/>
  <c r="Q73" i="3"/>
  <c r="Q74" i="3"/>
  <c r="Q75" i="3"/>
  <c r="Q76" i="3"/>
  <c r="Q77" i="3"/>
  <c r="Q78" i="3"/>
  <c r="Q79" i="3"/>
  <c r="Q80" i="3"/>
  <c r="Q81" i="3"/>
  <c r="Q82" i="3"/>
  <c r="Q83" i="3"/>
  <c r="Q84" i="3"/>
  <c r="Q85" i="3"/>
  <c r="Q86" i="3"/>
  <c r="Q87" i="3"/>
  <c r="Q88" i="3"/>
  <c r="Q89" i="3"/>
  <c r="Q90" i="3"/>
  <c r="Q91" i="3"/>
  <c r="Q92" i="3"/>
  <c r="Q93" i="3"/>
  <c r="Q94" i="3"/>
  <c r="Q95" i="3"/>
  <c r="Q96" i="3"/>
  <c r="Q97" i="3"/>
  <c r="Q98" i="3"/>
  <c r="Q99" i="3"/>
  <c r="Q100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P65" i="3"/>
  <c r="P66" i="3"/>
  <c r="P67" i="3"/>
  <c r="P68" i="3"/>
  <c r="P69" i="3"/>
  <c r="P70" i="3"/>
  <c r="P71" i="3"/>
  <c r="P72" i="3"/>
  <c r="P73" i="3"/>
  <c r="P74" i="3"/>
  <c r="P75" i="3"/>
  <c r="P76" i="3"/>
  <c r="P77" i="3"/>
  <c r="P78" i="3"/>
  <c r="P79" i="3"/>
  <c r="P80" i="3"/>
  <c r="P81" i="3"/>
  <c r="P82" i="3"/>
  <c r="P83" i="3"/>
  <c r="P84" i="3"/>
  <c r="P85" i="3"/>
  <c r="P86" i="3"/>
  <c r="P87" i="3"/>
  <c r="P88" i="3"/>
  <c r="P89" i="3"/>
  <c r="P90" i="3"/>
  <c r="P91" i="3"/>
  <c r="P92" i="3"/>
  <c r="P93" i="3"/>
  <c r="P94" i="3"/>
  <c r="P95" i="3"/>
  <c r="P96" i="3"/>
  <c r="P97" i="3"/>
  <c r="P98" i="3"/>
  <c r="P99" i="3"/>
  <c r="P100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O76" i="3"/>
  <c r="O77" i="3"/>
  <c r="O78" i="3"/>
  <c r="O79" i="3"/>
  <c r="O80" i="3"/>
  <c r="O81" i="3"/>
  <c r="O82" i="3"/>
  <c r="O83" i="3"/>
  <c r="O84" i="3"/>
  <c r="O85" i="3"/>
  <c r="O86" i="3"/>
  <c r="O87" i="3"/>
  <c r="O88" i="3"/>
  <c r="O89" i="3"/>
  <c r="O90" i="3"/>
  <c r="O91" i="3"/>
  <c r="O92" i="3"/>
  <c r="O93" i="3"/>
  <c r="O94" i="3"/>
  <c r="O95" i="3"/>
  <c r="O96" i="3"/>
  <c r="O97" i="3"/>
  <c r="O98" i="3"/>
  <c r="O99" i="3"/>
  <c r="O100" i="3"/>
  <c r="AB6" i="3"/>
  <c r="N10" i="5" s="1"/>
  <c r="N11" i="5" s="1"/>
  <c r="AB15" i="3" l="1"/>
  <c r="AB98" i="3"/>
  <c r="AB94" i="3"/>
  <c r="AB90" i="3"/>
  <c r="AB86" i="3"/>
  <c r="AB82" i="3"/>
  <c r="AB78" i="3"/>
  <c r="AB74" i="3"/>
  <c r="AB70" i="3"/>
  <c r="AB66" i="3"/>
  <c r="AB62" i="3"/>
  <c r="AB58" i="3"/>
  <c r="AB54" i="3"/>
  <c r="AB50" i="3"/>
  <c r="AB46" i="3"/>
  <c r="AB42" i="3"/>
  <c r="AB38" i="3"/>
  <c r="AB34" i="3"/>
  <c r="AB30" i="3"/>
  <c r="AB26" i="3"/>
  <c r="AB22" i="3"/>
  <c r="AB18" i="3"/>
  <c r="AB14" i="3"/>
  <c r="AC14" i="3"/>
  <c r="AC15" i="3"/>
  <c r="U13" i="3"/>
  <c r="V13" i="3"/>
  <c r="S13" i="3" l="1"/>
  <c r="P13" i="3" l="1"/>
  <c r="Q13" i="3"/>
  <c r="R13" i="3"/>
  <c r="T13" i="3"/>
  <c r="AB13" i="3" s="1"/>
  <c r="X13" i="3"/>
  <c r="O13" i="3"/>
  <c r="A101" i="3"/>
  <c r="AA18" i="3"/>
  <c r="AA22" i="3"/>
  <c r="AA26" i="3"/>
  <c r="AA30" i="3"/>
  <c r="AA34" i="3"/>
  <c r="AA38" i="3"/>
  <c r="AA42" i="3"/>
  <c r="AA46" i="3"/>
  <c r="AA50" i="3"/>
  <c r="AA54" i="3"/>
  <c r="AA58" i="3"/>
  <c r="AA62" i="3"/>
  <c r="AA66" i="3"/>
  <c r="AA70" i="3"/>
  <c r="AA74" i="3"/>
  <c r="AA78" i="3"/>
  <c r="AA82" i="3"/>
  <c r="AA86" i="3"/>
  <c r="AA90" i="3"/>
  <c r="AA94" i="3"/>
  <c r="AA98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AA77" i="3" l="1"/>
  <c r="AA61" i="3"/>
  <c r="AA45" i="3"/>
  <c r="AA93" i="3"/>
  <c r="AA29" i="3"/>
  <c r="AA89" i="3"/>
  <c r="AA73" i="3"/>
  <c r="AA57" i="3"/>
  <c r="AA41" i="3"/>
  <c r="AA25" i="3"/>
  <c r="AA85" i="3"/>
  <c r="AA69" i="3"/>
  <c r="AA53" i="3"/>
  <c r="AA37" i="3"/>
  <c r="AA21" i="3"/>
  <c r="AA97" i="3"/>
  <c r="AA81" i="3"/>
  <c r="AA65" i="3"/>
  <c r="AA49" i="3"/>
  <c r="AA33" i="3"/>
  <c r="AA17" i="3"/>
  <c r="AA100" i="3"/>
  <c r="AA96" i="3"/>
  <c r="AA92" i="3"/>
  <c r="AA88" i="3"/>
  <c r="AA84" i="3"/>
  <c r="AA80" i="3"/>
  <c r="AA76" i="3"/>
  <c r="AA72" i="3"/>
  <c r="AA68" i="3"/>
  <c r="AA64" i="3"/>
  <c r="AA60" i="3"/>
  <c r="AA56" i="3"/>
  <c r="AA52" i="3"/>
  <c r="AA48" i="3"/>
  <c r="AA44" i="3"/>
  <c r="AA40" i="3"/>
  <c r="AA36" i="3"/>
  <c r="AA32" i="3"/>
  <c r="AA28" i="3"/>
  <c r="AA24" i="3"/>
  <c r="AA20" i="3"/>
  <c r="AA16" i="3"/>
  <c r="AA99" i="3"/>
  <c r="AA95" i="3"/>
  <c r="AA91" i="3"/>
  <c r="AA87" i="3"/>
  <c r="AA83" i="3"/>
  <c r="AA79" i="3"/>
  <c r="AA75" i="3"/>
  <c r="AA71" i="3"/>
  <c r="AA67" i="3"/>
  <c r="AA63" i="3"/>
  <c r="AA59" i="3"/>
  <c r="AA55" i="3"/>
  <c r="AA51" i="3"/>
  <c r="AA47" i="3"/>
  <c r="AA43" i="3"/>
  <c r="AA39" i="3"/>
  <c r="AA35" i="3"/>
  <c r="AA31" i="3"/>
  <c r="AA27" i="3"/>
  <c r="AA23" i="3"/>
  <c r="AA19" i="3"/>
  <c r="AA15" i="3"/>
  <c r="I33" i="7" l="1"/>
  <c r="K13" i="3" l="1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F8" i="3" l="1"/>
  <c r="D10" i="5" s="1"/>
  <c r="AC13" i="3" l="1"/>
  <c r="Z13" i="3"/>
  <c r="AA13" i="3" s="1"/>
  <c r="C5" i="3"/>
  <c r="C6" i="3"/>
  <c r="D6" i="5" l="1"/>
  <c r="D5" i="5"/>
  <c r="D11" i="5" l="1"/>
</calcChain>
</file>

<file path=xl/sharedStrings.xml><?xml version="1.0" encoding="utf-8"?>
<sst xmlns="http://schemas.openxmlformats.org/spreadsheetml/2006/main" count="253" uniqueCount="199">
  <si>
    <t>Porteur du  projet :</t>
  </si>
  <si>
    <t>Intitulé du projet :</t>
  </si>
  <si>
    <t>Postes de dépenses</t>
  </si>
  <si>
    <t>Dénomination du fournisseur</t>
  </si>
  <si>
    <t xml:space="preserve">Commentaires </t>
  </si>
  <si>
    <t>Matériel/équipements</t>
  </si>
  <si>
    <t>Commentaires</t>
  </si>
  <si>
    <t xml:space="preserve">DEMANDE D'AIDE </t>
  </si>
  <si>
    <t>ANNEXE 1</t>
  </si>
  <si>
    <t>Dépenses previsionnelles</t>
  </si>
  <si>
    <t>ANNEXE 2</t>
  </si>
  <si>
    <t>Synthèse</t>
  </si>
  <si>
    <t>Légende document:</t>
  </si>
  <si>
    <t>Cellule remplie automatiquement avec une formule</t>
  </si>
  <si>
    <t>Cellule à compléter</t>
  </si>
  <si>
    <t xml:space="preserve">Intitulé du projet : </t>
  </si>
  <si>
    <t>TOTAL Projet</t>
  </si>
  <si>
    <t>Les valeurs de ce tableau sont à reporter dans l'onglet plan de financement de votre demande d'aide sur "Mes Demarches en Nouvelle-Aquitaine"</t>
  </si>
  <si>
    <t>Annexe réservée au service instructeur pour l'instruction des dépenses prévisionnelles</t>
  </si>
  <si>
    <t xml:space="preserve">Montant inéligible </t>
  </si>
  <si>
    <t>Motif d'inéligibilité</t>
  </si>
  <si>
    <t>Thématique 
(postes de dépenses)</t>
  </si>
  <si>
    <t>Type de matériels</t>
  </si>
  <si>
    <t>Matériels détaillés</t>
  </si>
  <si>
    <t>Houe/herse rotative</t>
  </si>
  <si>
    <t>Décavailloneuse</t>
  </si>
  <si>
    <t>Robot de désherbage mécanique</t>
  </si>
  <si>
    <t>Identification du justificatif</t>
  </si>
  <si>
    <t>Devis 1 (HT) retenu</t>
  </si>
  <si>
    <t>Porte-outils compacts adaptés forte pente</t>
  </si>
  <si>
    <t>Matériel de traction et de transport</t>
  </si>
  <si>
    <t>Surcoût sur porte-outils compacts adaptés pente moyenne</t>
  </si>
  <si>
    <t>Surcoût sur porte-outils compacts adaptés pente moyenne et vigne</t>
  </si>
  <si>
    <t>Attelage arrière avec prise de force adaptable sur transporteur éligible</t>
  </si>
  <si>
    <t xml:space="preserve">Matériel adaptable de fenaison </t>
  </si>
  <si>
    <t>Moto-broyeur automoteur avec broyeur avant à fléaux</t>
  </si>
  <si>
    <t>Matériel d’entretien</t>
  </si>
  <si>
    <t>Matériel attelé ou transporté d’épandage des effluents d’élevage</t>
  </si>
  <si>
    <t>Jumelage roues</t>
  </si>
  <si>
    <t>Option « Pneumatiques basse pression »</t>
  </si>
  <si>
    <t>Option « Kit chenilles pour quad et véhicules légers »</t>
  </si>
  <si>
    <t>Cellule porte outil (type motofaucheuses) avec équipement adapté</t>
  </si>
  <si>
    <t xml:space="preserve">Ouverture des milieux </t>
  </si>
  <si>
    <t>Clôture des parcelles accidentées ou pentues</t>
  </si>
  <si>
    <t>Bétaillère</t>
  </si>
  <si>
    <t>Gestion de l’activité de pâturage / éloignement / conditions climatiques</t>
  </si>
  <si>
    <t>Catégories</t>
  </si>
  <si>
    <t>Montant total
(A reporter dans MDNA)</t>
  </si>
  <si>
    <t>Abri déplaçable</t>
  </si>
  <si>
    <t>Andaineur frontal adaptable aux porte-outils</t>
  </si>
  <si>
    <t>Autochargeuse</t>
  </si>
  <si>
    <t xml:space="preserve">Broyeur adaptable sur motofaucheuse </t>
  </si>
  <si>
    <t>Broyeur axe horizontal, gyro-broyeur (porte-outil/quad)</t>
  </si>
  <si>
    <t>Débroussailleuse, faucheuse frontale</t>
  </si>
  <si>
    <t>Enfonce pieux à vibration</t>
  </si>
  <si>
    <t>Enfouisseur</t>
  </si>
  <si>
    <t>Epandeur à fumier</t>
  </si>
  <si>
    <t>Epandeur à lisier</t>
  </si>
  <si>
    <t>Giro-broyeur ou broyeur frontal/réversible</t>
  </si>
  <si>
    <t>Motofaucheuse automotrice avec  barre de coupe</t>
  </si>
  <si>
    <t>Motofaucheuse automotrice hydrostatique</t>
  </si>
  <si>
    <t>Répartiteur</t>
  </si>
  <si>
    <t>Roundballer</t>
  </si>
  <si>
    <t>Transporteur possédant 4 roues d’égales dimensions</t>
  </si>
  <si>
    <t xml:space="preserve">Devis 2 non retenu </t>
  </si>
  <si>
    <t>Devis 3 non retenu</t>
  </si>
  <si>
    <t>Devis 2 non retenu</t>
  </si>
  <si>
    <t>Libellé</t>
  </si>
  <si>
    <t>Abri_déplaçable</t>
  </si>
  <si>
    <t>Andaineur_adapt_motofaucheuse</t>
  </si>
  <si>
    <t>Andaineur_front_adapt_porteOutils</t>
  </si>
  <si>
    <t>Attelage_arriere_adapt_transporteur</t>
  </si>
  <si>
    <t>Broyeur_adapt_motofaucheuse</t>
  </si>
  <si>
    <t>Broyeur_axehorizont_giro_porteOutils_quad</t>
  </si>
  <si>
    <t>Cellule_porteOutils_motofaucheuse</t>
  </si>
  <si>
    <t>Débroussailleuse_faucheuse_frontale</t>
  </si>
  <si>
    <t>Enfonce_pieux_vibration</t>
  </si>
  <si>
    <t>Epandeur_fumier</t>
  </si>
  <si>
    <t>Epandeur_lisier</t>
  </si>
  <si>
    <t>GiroBroyeur_broyeur_frontal_réversible</t>
  </si>
  <si>
    <t>Jumelage_roues</t>
  </si>
  <si>
    <t>MotoBroyeur_automot_broyeur_fléaux</t>
  </si>
  <si>
    <t>Motofaucheuse_automot_ barreCoupe</t>
  </si>
  <si>
    <t>Motofaucheuse_automot_hydrostatique</t>
  </si>
  <si>
    <t>Option_KitChenilles_quad_véhiculesLégers</t>
  </si>
  <si>
    <t xml:space="preserve">Option_Pneum_basse_pression </t>
  </si>
  <si>
    <t>PorteOutils_forte_pente</t>
  </si>
  <si>
    <t>surcoût_pente_moyenne_vigne</t>
  </si>
  <si>
    <t>surcoût_pente_moyenne</t>
  </si>
  <si>
    <t>Transporteur_4roues_egales</t>
  </si>
  <si>
    <t>Coût Plafond</t>
  </si>
  <si>
    <t>Matériels/équipement</t>
  </si>
  <si>
    <t>A destination de tous les porteurs de projets</t>
  </si>
  <si>
    <t>Cette annexe de dépenses prévisionnelles est le document unique vous permettant de détailler toutes les dépenses de votre projet. N'hésitez pas à être exhaustif si vous le juger nécessaire.</t>
  </si>
  <si>
    <t>Une annexe de dépenses et une de synthèse vous sont mises à disposition à cet effet :</t>
  </si>
  <si>
    <t>Dispositif</t>
  </si>
  <si>
    <t>N° Version AG</t>
  </si>
  <si>
    <t>Date de début de validité</t>
  </si>
  <si>
    <t>Date de fin de validité</t>
  </si>
  <si>
    <t>73.01.04 - Mécanisation en zone de montagne</t>
  </si>
  <si>
    <t>Notice de saisie</t>
  </si>
  <si>
    <t>Lorsque vous devez déclarer plusieurs dépenses distinctes, vous devez créer une ligne pour chaque dépense. Cela sera utile pour les instructeurs une fois le dépôt de votre demande réalisée</t>
  </si>
  <si>
    <t xml:space="preserve"> par pneu</t>
  </si>
  <si>
    <t>Vous devez remplir toutes les colonnes B à G pour qu'un montant apparaissent en colonne H</t>
  </si>
  <si>
    <t>Aide au remplissage de l'Annexe 1 :</t>
  </si>
  <si>
    <r>
      <rPr>
        <b/>
        <sz val="12"/>
        <color rgb="FF000000"/>
        <rFont val="Arial"/>
        <family val="2"/>
      </rPr>
      <t xml:space="preserve"> - Colonne "Type de dépenses"</t>
    </r>
    <r>
      <rPr>
        <sz val="12"/>
        <color indexed="8"/>
        <rFont val="Arial"/>
        <family val="2"/>
      </rPr>
      <t xml:space="preserve"> : sélectionnez Matériel/équipements</t>
    </r>
  </si>
  <si>
    <r>
      <rPr>
        <b/>
        <sz val="12"/>
        <color theme="1"/>
        <rFont val="Arial"/>
        <family val="2"/>
      </rPr>
      <t xml:space="preserve"> - Colonne "Dénomination du fournisseur"</t>
    </r>
    <r>
      <rPr>
        <sz val="12"/>
        <color theme="1"/>
        <rFont val="Arial"/>
        <family val="2"/>
      </rPr>
      <t xml:space="preserve"> : à renseigner</t>
    </r>
  </si>
  <si>
    <r>
      <rPr>
        <b/>
        <sz val="12"/>
        <color theme="1"/>
        <rFont val="Arial"/>
        <family val="2"/>
      </rPr>
      <t xml:space="preserve"> - Colonne "Identification du justificatif"</t>
    </r>
    <r>
      <rPr>
        <sz val="12"/>
        <color theme="1"/>
        <rFont val="Arial"/>
        <family val="2"/>
      </rPr>
      <t xml:space="preserve"> : à renseigner</t>
    </r>
  </si>
  <si>
    <r>
      <rPr>
        <b/>
        <sz val="12"/>
        <color theme="1"/>
        <rFont val="Arial"/>
        <family val="2"/>
      </rPr>
      <t xml:space="preserve"> - Colonne "Montant des investissements retenus"</t>
    </r>
    <r>
      <rPr>
        <sz val="12"/>
        <color theme="1"/>
        <rFont val="Arial"/>
        <family val="2"/>
      </rPr>
      <t xml:space="preserve"> : cellule remplie automatiquement </t>
    </r>
  </si>
  <si>
    <r>
      <rPr>
        <b/>
        <sz val="12"/>
        <color theme="1"/>
        <rFont val="Arial"/>
        <family val="2"/>
      </rPr>
      <t xml:space="preserve"> - Colonne "Postes de dépense"</t>
    </r>
    <r>
      <rPr>
        <sz val="12"/>
        <color theme="1"/>
        <rFont val="Arial"/>
        <family val="2"/>
      </rPr>
      <t xml:space="preserve"> : sélectionnez dans la liste déroulante le matériel concerné par la demande d'aide (une ligne par matériel)</t>
    </r>
  </si>
  <si>
    <t>Si vous renseignez un chiffre pour un autre matériel, la valeur plafond de ce matériel s'appliquera indépendamment du coefficient multiplicateur</t>
  </si>
  <si>
    <r>
      <t xml:space="preserve">-  Colonne "Devis 1 (HT) retenu plafonné" : </t>
    </r>
    <r>
      <rPr>
        <sz val="12"/>
        <color theme="1"/>
        <rFont val="Arial"/>
        <family val="2"/>
      </rPr>
      <t>cellule remplie automatiquement</t>
    </r>
  </si>
  <si>
    <r>
      <rPr>
        <b/>
        <sz val="12"/>
        <color theme="1"/>
        <rFont val="Arial"/>
        <family val="2"/>
      </rPr>
      <t xml:space="preserve"> - Colonne "Devis 1 (HT) retenu"</t>
    </r>
    <r>
      <rPr>
        <sz val="12"/>
        <color theme="1"/>
        <rFont val="Arial"/>
        <family val="2"/>
      </rPr>
      <t xml:space="preserve"> : à renseigner pour tous les matériels </t>
    </r>
  </si>
  <si>
    <r>
      <rPr>
        <b/>
        <sz val="12"/>
        <color theme="1"/>
        <rFont val="Arial"/>
        <family val="2"/>
      </rPr>
      <t xml:space="preserve"> - Colonne "Nombre de pneus si Option Pneumatique basse pressions"</t>
    </r>
    <r>
      <rPr>
        <sz val="12"/>
        <color theme="1"/>
        <rFont val="Arial"/>
        <family val="2"/>
      </rPr>
      <t xml:space="preserve"> : A ne remplir que si vous choisissez "Option « Pneumatiques basse pression » en colonne C. 
</t>
    </r>
  </si>
  <si>
    <t>Nombre de pneus
si Option Pneumatique basse pression</t>
  </si>
  <si>
    <r>
      <rPr>
        <b/>
        <sz val="12"/>
        <color theme="1"/>
        <rFont val="Arial"/>
        <family val="2"/>
      </rPr>
      <t xml:space="preserve"> - Colonne "Devis 3 non retenu"</t>
    </r>
    <r>
      <rPr>
        <sz val="12"/>
        <color theme="1"/>
        <rFont val="Arial"/>
        <family val="2"/>
      </rPr>
      <t xml:space="preserve"> : à renseigner pour tous les matériels (si coût matériel supérieur à 90 000€ HT)</t>
    </r>
  </si>
  <si>
    <r>
      <rPr>
        <b/>
        <sz val="12"/>
        <color theme="1"/>
        <rFont val="Arial"/>
        <family val="2"/>
      </rPr>
      <t xml:space="preserve"> - Colonne "Devis 2 non retenu"</t>
    </r>
    <r>
      <rPr>
        <sz val="12"/>
        <color theme="1"/>
        <rFont val="Arial"/>
        <family val="2"/>
      </rPr>
      <t xml:space="preserve"> : à renseigner pour tous les matériels (si coût matériel supérieur à 5 000€ HT)</t>
    </r>
  </si>
  <si>
    <t>Ecart entre le prix le plus bas et le prix retenu (en %)</t>
  </si>
  <si>
    <t xml:space="preserve">ANNEXE 1: DÉPENSES PRÉVISIONNELLES </t>
  </si>
  <si>
    <t>FONDS EUROPÉEN AGRICOLE POUR LE DÉVELOPPEMENT RURAL (FEADER)</t>
  </si>
  <si>
    <t>Andaineur frontal à tapis adaptable aux porte-outils</t>
  </si>
  <si>
    <t>Andaineur_front_tapis_adapt_porteOutils</t>
  </si>
  <si>
    <t>Date d'émission du devis</t>
  </si>
  <si>
    <t>Vérification dépenses sur devis</t>
  </si>
  <si>
    <t>Instructions dépenses sur devis</t>
  </si>
  <si>
    <r>
      <t>Ce document est à renseigner pour toutes les demandes d'aide,</t>
    </r>
    <r>
      <rPr>
        <b/>
        <sz val="12"/>
        <color rgb="FF000000"/>
        <rFont val="Arial"/>
        <family val="2"/>
      </rPr>
      <t xml:space="preserve"> les montants générés automatiquement à l</t>
    </r>
    <r>
      <rPr>
        <sz val="12"/>
        <color rgb="FFFF0000"/>
        <rFont val="Arial"/>
        <family val="2"/>
      </rPr>
      <t>'</t>
    </r>
    <r>
      <rPr>
        <b/>
        <sz val="12"/>
        <color rgb="FFFF0000"/>
        <rFont val="Arial"/>
        <family val="2"/>
      </rPr>
      <t>Annexe 2 - Synthèse</t>
    </r>
    <r>
      <rPr>
        <b/>
        <sz val="12"/>
        <color rgb="FF000000"/>
        <rFont val="Arial"/>
        <family val="2"/>
      </rPr>
      <t xml:space="preserve"> seront à reporter dans MDNA</t>
    </r>
  </si>
  <si>
    <r>
      <t xml:space="preserve">Dans le cadre de l'appel à projet du dispositif </t>
    </r>
    <r>
      <rPr>
        <sz val="11"/>
        <rFont val="Calibri"/>
        <family val="2"/>
        <scheme val="minor"/>
      </rPr>
      <t>Mécanisation en zone de montagne</t>
    </r>
    <r>
      <rPr>
        <sz val="11"/>
        <color theme="1"/>
        <rFont val="Calibri"/>
        <family val="2"/>
        <scheme val="minor"/>
      </rPr>
      <t>, des plafonds de dépenses éligibles s'appliquent en colonne H. Il vous est donc demandé de saisir vos dépenses à la valeur réelle (devis)en colonne G</t>
    </r>
  </si>
  <si>
    <t>Montant éligible</t>
  </si>
  <si>
    <t>Montant retenu
(Avant application des plafonds)</t>
  </si>
  <si>
    <t>Montant total</t>
  </si>
  <si>
    <t>Devis 1 (HT) retenu par le demandeur ou plafonné</t>
  </si>
  <si>
    <t>Montant des investissements retenus par le demandeur</t>
  </si>
  <si>
    <t>Montant raisonnable maximal théorique
(+15% par rapport au devis moins disant)</t>
  </si>
  <si>
    <t xml:space="preserve">Montant des investissements retenus </t>
  </si>
  <si>
    <t>nouveau</t>
  </si>
  <si>
    <t>Type de Dépenses</t>
  </si>
  <si>
    <t xml:space="preserve">Porteur de projet : </t>
  </si>
  <si>
    <t xml:space="preserve">Aide au remplissage des annexes : </t>
  </si>
  <si>
    <r>
      <t xml:space="preserve">Un bloc-signature doit être renseigné dans cette annexe. Pour cela, imprimez cette annexe 2 </t>
    </r>
    <r>
      <rPr>
        <b/>
        <sz val="12"/>
        <color theme="1"/>
        <rFont val="Arial"/>
        <family val="2"/>
      </rPr>
      <t>en format paysage</t>
    </r>
    <r>
      <rPr>
        <sz val="12"/>
        <color theme="1"/>
        <rFont val="Arial"/>
        <family val="2"/>
      </rPr>
      <t xml:space="preserve"> dans vos paramètres d'impression, 
puis une fois remplie et signée, scannez-là pour la joindre à la pièce justificative dans MDNA intitulée  "Synthèse des dépenses signée en PDF (Annexe 2 de l'annexe des dépenses prévisionnelles)".</t>
    </r>
  </si>
  <si>
    <r>
      <t>dans l'onglet Plan de financement, bloc "Dépenses Prévisionnelles"de votre demande sur "Mes Démarches en Nouvelle-Aquitaine"</t>
    </r>
    <r>
      <rPr>
        <sz val="12"/>
        <color rgb="FF000000"/>
        <rFont val="Arial"/>
        <family val="2"/>
      </rPr>
      <t xml:space="preserve">
</t>
    </r>
  </si>
  <si>
    <t xml:space="preserve">ANNEXE 2: SYNTHÈSE </t>
  </si>
  <si>
    <t xml:space="preserve">Fait à                                                                        , le </t>
  </si>
  <si>
    <t xml:space="preserve">Fonction du signataire : </t>
  </si>
  <si>
    <t>Signature du porteur de projet (représentant légal)</t>
  </si>
  <si>
    <t xml:space="preserve"> </t>
  </si>
  <si>
    <t>Nom du signataire :</t>
  </si>
  <si>
    <t>PIÈCES JUSTIFICATIVES À FOURNIR À LA DEMANDE D'AIDE</t>
  </si>
  <si>
    <t>Le Service Instructeur se réserve le droit de demander tout document complémentaire, qu'il juge nécessaire pour l'instruction du dossier.</t>
  </si>
  <si>
    <t>Pour tous les demandeurs</t>
  </si>
  <si>
    <t xml:space="preserve"> RIB</t>
  </si>
  <si>
    <t>Annexes dépenses prévisionnelles</t>
  </si>
  <si>
    <t>Synthèse des dépenses signée en PDF (Annexe 2 de l'annexe des dépenses prévisionnelles)</t>
  </si>
  <si>
    <t>Certificat d'immatriculation indiquant le n° SIRET</t>
  </si>
  <si>
    <t>Tableau des critères de sélection Mécanisation Montagne</t>
  </si>
  <si>
    <r>
      <t>Attestation ATEXA</t>
    </r>
    <r>
      <rPr>
        <i/>
        <sz val="11"/>
        <color theme="1"/>
        <rFont val="Calibri"/>
        <family val="2"/>
        <scheme val="minor"/>
      </rPr>
      <t xml:space="preserve">  (1 seule suffit au nom d’un des associés en cas de forme sociétaire)</t>
    </r>
  </si>
  <si>
    <t>Attestation d'affiliation à la MSA</t>
  </si>
  <si>
    <t>Attestation MSA de régularité au regard du paiement des cotisations sociales</t>
  </si>
  <si>
    <t xml:space="preserve"> Justificatifs de dépenses sur devis _ Matériel Neuf
</t>
  </si>
  <si>
    <t>1 devis pour les dépenses inférieures à 5 000 euros, 
2 devis pour les dépenses entre 5 000 euros et 90 000 euros, 
3 devis pour les dépenses supérieures ou égales à 90 000 euros</t>
  </si>
  <si>
    <t xml:space="preserve"> Copie de la facture du matériel porteur ou copie de la carte grise pour les matériels adaptables</t>
  </si>
  <si>
    <t xml:space="preserve">Justificatifs de dépenses sur devis _ Matériel occasion
</t>
  </si>
  <si>
    <t xml:space="preserve">1 devis pour les dépenses inférieures à 5 000 euros, 2 devis pour les dépenses entre 5 000 euros et 90 000 euros </t>
  </si>
  <si>
    <t>Deux devis du même matériel neuf</t>
  </si>
  <si>
    <t>Copie de la facture initiale relative à l'achat du matériel neuf au nom du vendeur</t>
  </si>
  <si>
    <t>Attestation du vendeur indiquant qu'aucune aide européenne n'a été perçue sur l'achat neuf au cours des 5 dernières années</t>
  </si>
  <si>
    <t>Si personne physique</t>
  </si>
  <si>
    <r>
      <t xml:space="preserve">Copie d'une pièce d'identité valide (carte d'identité ou passeport)
</t>
    </r>
    <r>
      <rPr>
        <i/>
        <sz val="11"/>
        <color theme="1"/>
        <rFont val="Calibri"/>
        <family val="2"/>
        <scheme val="minor"/>
      </rPr>
      <t>Ou renouvellement en cours au moment du dépôt de la demande d'aide</t>
    </r>
  </si>
  <si>
    <t>Agriculteur actif, forme sociétaire ou Association</t>
  </si>
  <si>
    <t>Statuts de la structure</t>
  </si>
  <si>
    <t>Pour une société ou entreprise privée (exploitants agricoles, GAEC, EARL ...)</t>
  </si>
  <si>
    <t>Preuve de l'existence légale (extrait K-bis, inscription au registre ou répertoire concerné)</t>
  </si>
  <si>
    <t>Eco-régime</t>
  </si>
  <si>
    <t>Justificatif d'obtention de l'éco-régime de niveau supérieur ou spécifique (Relevé PAC ou attestation DDT(M)) )</t>
  </si>
  <si>
    <t>Uniquement pour le Limousin</t>
  </si>
  <si>
    <t xml:space="preserve"> Diagnostic technique spécifique élaboré par une structure compétente</t>
  </si>
  <si>
    <t>Conversion Agriculture Biologique</t>
  </si>
  <si>
    <t xml:space="preserve">Attestation d'engagement AB de l'organisme certificateur </t>
  </si>
  <si>
    <t>Diagnostic pré-conversion entamé à la demande d'aide</t>
  </si>
  <si>
    <t>Certification Haute Valeur Environnementale (HVE)</t>
  </si>
  <si>
    <r>
      <t>Certificat en vigueur HVE</t>
    </r>
    <r>
      <rPr>
        <i/>
        <sz val="11"/>
        <color theme="1"/>
        <rFont val="Calibri"/>
        <family val="2"/>
        <scheme val="minor"/>
      </rPr>
      <t xml:space="preserve"> si exploitation certifiée</t>
    </r>
  </si>
  <si>
    <r>
      <t xml:space="preserve">Audit HVE entamé à la demande d'aide (attestation de la structure accompagnatrice) </t>
    </r>
    <r>
      <rPr>
        <i/>
        <sz val="11"/>
        <color theme="1"/>
        <rFont val="Calibri"/>
        <family val="2"/>
        <scheme val="minor"/>
      </rPr>
      <t>si exploitation en cours de certification</t>
    </r>
  </si>
  <si>
    <t>Transhumance</t>
  </si>
  <si>
    <t xml:space="preserve"> Déclaration de transhumance effectuée par le bénéficiaire, faite auprès du gestionnaire d'estives</t>
  </si>
  <si>
    <t>Jeune agriculteur / Nouvel agriculteur</t>
  </si>
  <si>
    <t>Certificat de conformité JA/NA</t>
  </si>
  <si>
    <t>Critère de sélection "pourcentage de pente moyenne"</t>
  </si>
  <si>
    <t>Copie d'écran QGis (ou équivalent) précisant le pourcentage de pente moyenne sur l'exploitation</t>
  </si>
  <si>
    <t>Périodicité</t>
  </si>
  <si>
    <t>Attestation par le bénéficiaire n'ayant pas bénéficié d'une aide publique « Mécanisation en zone de montagne » depuis le 1er janvier de l'année N-5</t>
  </si>
  <si>
    <t>Copropriété</t>
  </si>
  <si>
    <t xml:space="preserve"> Convention de partenariat signée par l'ensemble des parties</t>
  </si>
  <si>
    <t>Mandat au dépôt de la demande de subvention autorisant le chef de file à déposer le dossier</t>
  </si>
  <si>
    <t>Andaineur adaptable sur motofaucheuse classique</t>
  </si>
  <si>
    <t>Andaineur_motofaucheuse_classique</t>
  </si>
  <si>
    <t>Andaineur de montagne adaptable aux motofaucheuses hydrostatiques</t>
  </si>
  <si>
    <t>Broyeur_radiocommandé</t>
  </si>
  <si>
    <t>Broyeur radiocommandé</t>
  </si>
  <si>
    <t>Broyeur radiocommandé (achat en copropriété (3 exploitants mini))</t>
  </si>
  <si>
    <t>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</si>
</sst>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#,##0\ &quot;€&quot;;[Red]\-#,##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;\ #,##0.00;\ &quot; &quot;;@"/>
    <numFmt numFmtId="165" formatCode="_-* #,##0.00\ _€_-;\-* #,##0.00\ _€_-;_-* &quot;-&quot;??\ _€_-;_-@_-"/>
    <numFmt numFmtId="166" formatCode="#,##0.00\ &quot;€&quot;"/>
    <numFmt numFmtId="167" formatCode="0.0%"/>
  </numFmts>
  <fonts count="47" x14ac:knownFonts="1">
    <font>
      <sz val="11"/>
      <color theme="1"/>
      <name val="Calibri"/>
      <family val="2"/>
      <scheme val="minor"/>
    </font>
    <font>
      <b/>
      <sz val="24"/>
      <color theme="4" tint="-0.249977111117893"/>
      <name val="Arial"/>
      <family val="2"/>
    </font>
    <font>
      <sz val="11"/>
      <color theme="4" tint="-0.249977111117893"/>
      <name val="Calibri"/>
      <family val="2"/>
      <scheme val="minor"/>
    </font>
    <font>
      <b/>
      <sz val="14"/>
      <color theme="4" tint="-0.249977111117893"/>
      <name val="Arial"/>
      <family val="2"/>
    </font>
    <font>
      <sz val="12"/>
      <color rgb="FF000000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2"/>
      <color theme="0"/>
      <name val="Arial"/>
      <family val="2"/>
    </font>
    <font>
      <sz val="11"/>
      <color theme="1"/>
      <name val="Calibri"/>
      <family val="2"/>
      <scheme val="minor"/>
    </font>
    <font>
      <b/>
      <sz val="24"/>
      <color indexed="49"/>
      <name val="Arial"/>
      <family val="2"/>
    </font>
    <font>
      <sz val="10"/>
      <color indexed="8"/>
      <name val="Arial"/>
      <family val="2"/>
    </font>
    <font>
      <sz val="11"/>
      <color indexed="49"/>
      <name val="Calibri"/>
      <family val="2"/>
    </font>
    <font>
      <b/>
      <sz val="14"/>
      <color indexed="49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2"/>
      <color theme="4" tint="-0.249977111117893"/>
      <name val="Arial"/>
      <family val="2"/>
    </font>
    <font>
      <u/>
      <sz val="11"/>
      <color theme="10"/>
      <name val="Calibri"/>
      <family val="2"/>
      <scheme val="minor"/>
    </font>
    <font>
      <sz val="12"/>
      <color rgb="FFFF0000"/>
      <name val="Arial"/>
      <family val="2"/>
    </font>
    <font>
      <sz val="10"/>
      <name val="Arial"/>
      <family val="2"/>
    </font>
    <font>
      <b/>
      <sz val="12"/>
      <color rgb="FF000000"/>
      <name val="Arial"/>
      <family val="2"/>
    </font>
    <font>
      <sz val="12"/>
      <color indexed="8"/>
      <name val="Arial"/>
      <family val="2"/>
    </font>
    <font>
      <sz val="11"/>
      <color indexed="8"/>
      <name val="Calibri"/>
      <family val="2"/>
    </font>
    <font>
      <sz val="12"/>
      <color theme="1"/>
      <name val="Arial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"/>
    </font>
    <font>
      <i/>
      <sz val="9"/>
      <color indexed="10"/>
      <name val="Arial"/>
      <family val="2"/>
    </font>
    <font>
      <sz val="9"/>
      <color indexed="8"/>
      <name val="Arial"/>
      <family val="2"/>
    </font>
    <font>
      <sz val="8"/>
      <color indexed="60"/>
      <name val="Arial"/>
      <family val="2"/>
    </font>
    <font>
      <b/>
      <sz val="14"/>
      <color theme="0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12"/>
      <color rgb="FFFF0000"/>
      <name val="Arial"/>
      <family val="2"/>
    </font>
    <font>
      <b/>
      <sz val="12"/>
      <color theme="4" tint="-0.249977111117893"/>
      <name val="Arial"/>
      <family val="2"/>
    </font>
    <font>
      <i/>
      <sz val="11"/>
      <color theme="1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ABDB7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0">
    <xf numFmtId="0" fontId="0" fillId="0" borderId="0"/>
    <xf numFmtId="0" fontId="16" fillId="0" borderId="0" applyNumberFormat="0" applyFill="0" applyBorder="0" applyAlignment="0" applyProtection="0"/>
    <xf numFmtId="0" fontId="18" fillId="0" borderId="0"/>
    <xf numFmtId="0" fontId="18" fillId="0" borderId="0"/>
    <xf numFmtId="165" fontId="1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1" fillId="8" borderId="5" applyNumberFormat="0" applyAlignment="0">
      <protection locked="0"/>
    </xf>
    <xf numFmtId="0" fontId="25" fillId="0" borderId="1" applyNumberFormat="0">
      <alignment horizontal="left" vertical="center" wrapText="1"/>
      <protection locked="0"/>
    </xf>
    <xf numFmtId="0" fontId="26" fillId="0" borderId="4">
      <alignment horizontal="left" vertical="center"/>
      <protection locked="0"/>
    </xf>
    <xf numFmtId="0" fontId="21" fillId="7" borderId="6" applyNumberFormat="0" applyFont="0" applyAlignment="0" applyProtection="0"/>
    <xf numFmtId="165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4" fillId="0" borderId="0"/>
    <xf numFmtId="0" fontId="18" fillId="0" borderId="0"/>
    <xf numFmtId="9" fontId="21" fillId="0" borderId="0" applyFont="0" applyFill="0" applyBorder="0" applyAlignment="0" applyProtection="0"/>
    <xf numFmtId="0" fontId="21" fillId="9" borderId="1" applyNumberFormat="0" applyFont="0" applyBorder="0" applyAlignment="0">
      <alignment horizontal="center" vertical="center"/>
    </xf>
    <xf numFmtId="0" fontId="27" fillId="0" borderId="1" applyNumberFormat="0" applyAlignment="0">
      <protection locked="0"/>
    </xf>
    <xf numFmtId="0" fontId="21" fillId="0" borderId="0"/>
    <xf numFmtId="44" fontId="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30" fillId="0" borderId="0"/>
    <xf numFmtId="44" fontId="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44">
    <xf numFmtId="0" fontId="0" fillId="0" borderId="0" xfId="0"/>
    <xf numFmtId="0" fontId="0" fillId="0" borderId="0" xfId="0" applyProtection="1">
      <protection locked="0"/>
    </xf>
    <xf numFmtId="0" fontId="1" fillId="2" borderId="0" xfId="0" applyFont="1" applyFill="1"/>
    <xf numFmtId="0" fontId="2" fillId="2" borderId="0" xfId="0" applyFont="1" applyFill="1"/>
    <xf numFmtId="0" fontId="0" fillId="2" borderId="0" xfId="0" applyFill="1"/>
    <xf numFmtId="0" fontId="3" fillId="2" borderId="0" xfId="0" applyFont="1" applyFill="1" applyAlignment="1">
      <alignment horizontal="left" vertical="center"/>
    </xf>
    <xf numFmtId="0" fontId="0" fillId="2" borderId="0" xfId="0" applyFill="1" applyProtection="1">
      <protection locked="0"/>
    </xf>
    <xf numFmtId="0" fontId="0" fillId="0" borderId="1" xfId="0" applyBorder="1" applyProtection="1">
      <protection locked="0"/>
    </xf>
    <xf numFmtId="0" fontId="1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0" fillId="2" borderId="0" xfId="0" applyFont="1" applyFill="1"/>
    <xf numFmtId="0" fontId="11" fillId="2" borderId="0" xfId="0" applyFont="1" applyFill="1"/>
    <xf numFmtId="0" fontId="12" fillId="2" borderId="0" xfId="0" applyFont="1" applyFill="1" applyAlignment="1">
      <alignment horizontal="left" vertical="center"/>
    </xf>
    <xf numFmtId="0" fontId="13" fillId="2" borderId="0" xfId="0" applyFont="1" applyFill="1"/>
    <xf numFmtId="0" fontId="10" fillId="2" borderId="0" xfId="0" applyFont="1" applyFill="1" applyAlignment="1">
      <alignment horizontal="left"/>
    </xf>
    <xf numFmtId="0" fontId="0" fillId="2" borderId="0" xfId="0" applyFill="1" applyAlignment="1">
      <alignment vertical="center"/>
    </xf>
    <xf numFmtId="0" fontId="14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/>
    </xf>
    <xf numFmtId="0" fontId="6" fillId="2" borderId="0" xfId="1" applyFont="1" applyFill="1" applyBorder="1" applyAlignment="1">
      <alignment horizontal="left" vertical="center" indent="2"/>
    </xf>
    <xf numFmtId="0" fontId="20" fillId="2" borderId="0" xfId="0" applyFont="1" applyFill="1" applyAlignment="1">
      <alignment horizontal="left" vertical="center"/>
    </xf>
    <xf numFmtId="0" fontId="21" fillId="2" borderId="0" xfId="0" applyFont="1" applyFill="1"/>
    <xf numFmtId="0" fontId="22" fillId="2" borderId="0" xfId="0" applyFont="1" applyFill="1"/>
    <xf numFmtId="0" fontId="0" fillId="3" borderId="0" xfId="0" applyFill="1"/>
    <xf numFmtId="0" fontId="23" fillId="2" borderId="0" xfId="0" applyFont="1" applyFill="1"/>
    <xf numFmtId="0" fontId="28" fillId="10" borderId="7" xfId="0" applyFont="1" applyFill="1" applyBorder="1" applyAlignment="1">
      <alignment horizontal="center" vertical="center" wrapText="1"/>
    </xf>
    <xf numFmtId="0" fontId="28" fillId="10" borderId="8" xfId="0" applyFont="1" applyFill="1" applyBorder="1" applyAlignment="1">
      <alignment horizontal="center" vertical="center" wrapText="1"/>
    </xf>
    <xf numFmtId="0" fontId="28" fillId="10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9" fillId="0" borderId="14" xfId="0" applyFont="1" applyBorder="1" applyAlignment="1">
      <alignment vertical="center" wrapText="1"/>
    </xf>
    <xf numFmtId="0" fontId="29" fillId="11" borderId="0" xfId="0" applyFont="1" applyFill="1" applyAlignment="1">
      <alignment vertical="center" wrapText="1"/>
    </xf>
    <xf numFmtId="0" fontId="28" fillId="10" borderId="12" xfId="0" applyFont="1" applyFill="1" applyBorder="1" applyAlignment="1">
      <alignment horizontal="center" vertical="center" wrapText="1"/>
    </xf>
    <xf numFmtId="0" fontId="28" fillId="10" borderId="15" xfId="0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6" fontId="0" fillId="12" borderId="1" xfId="0" applyNumberFormat="1" applyFill="1" applyBorder="1" applyAlignment="1">
      <alignment vertical="center"/>
    </xf>
    <xf numFmtId="0" fontId="0" fillId="14" borderId="0" xfId="0" applyFill="1"/>
    <xf numFmtId="0" fontId="4" fillId="2" borderId="0" xfId="0" applyFont="1" applyFill="1"/>
    <xf numFmtId="0" fontId="37" fillId="2" borderId="0" xfId="0" applyFont="1" applyFill="1"/>
    <xf numFmtId="0" fontId="0" fillId="15" borderId="1" xfId="0" applyFill="1" applyBorder="1"/>
    <xf numFmtId="0" fontId="0" fillId="15" borderId="1" xfId="0" applyFill="1" applyBorder="1" applyAlignment="1">
      <alignment horizontal="center"/>
    </xf>
    <xf numFmtId="14" fontId="0" fillId="15" borderId="1" xfId="0" applyNumberFormat="1" applyFill="1" applyBorder="1" applyAlignment="1">
      <alignment horizontal="center"/>
    </xf>
    <xf numFmtId="6" fontId="0" fillId="12" borderId="17" xfId="0" applyNumberFormat="1" applyFill="1" applyBorder="1" applyAlignment="1">
      <alignment vertical="center"/>
    </xf>
    <xf numFmtId="166" fontId="0" fillId="12" borderId="18" xfId="0" applyNumberFormat="1" applyFill="1" applyBorder="1" applyAlignment="1">
      <alignment vertical="center"/>
    </xf>
    <xf numFmtId="0" fontId="0" fillId="12" borderId="3" xfId="0" applyFill="1" applyBorder="1" applyAlignment="1">
      <alignment vertical="center"/>
    </xf>
    <xf numFmtId="0" fontId="38" fillId="2" borderId="0" xfId="0" applyFont="1" applyFill="1" applyAlignment="1">
      <alignment horizontal="left"/>
    </xf>
    <xf numFmtId="0" fontId="29" fillId="0" borderId="11" xfId="0" applyFont="1" applyBorder="1" applyAlignment="1">
      <alignment horizontal="left" vertical="center" wrapText="1"/>
    </xf>
    <xf numFmtId="0" fontId="29" fillId="0" borderId="10" xfId="0" applyFont="1" applyBorder="1" applyAlignment="1">
      <alignment horizontal="left" vertical="center" wrapText="1"/>
    </xf>
    <xf numFmtId="0" fontId="29" fillId="2" borderId="13" xfId="0" applyFont="1" applyFill="1" applyBorder="1" applyAlignment="1">
      <alignment horizontal="left" vertical="center" wrapText="1"/>
    </xf>
    <xf numFmtId="0" fontId="28" fillId="10" borderId="10" xfId="0" applyFont="1" applyFill="1" applyBorder="1" applyAlignment="1">
      <alignment horizontal="center" vertical="center" wrapText="1"/>
    </xf>
    <xf numFmtId="0" fontId="29" fillId="0" borderId="10" xfId="0" applyFont="1" applyBorder="1" applyAlignment="1">
      <alignment vertical="center" wrapText="1"/>
    </xf>
    <xf numFmtId="0" fontId="15" fillId="2" borderId="0" xfId="0" applyFont="1" applyFill="1" applyAlignment="1">
      <alignment vertical="top"/>
    </xf>
    <xf numFmtId="0" fontId="39" fillId="17" borderId="0" xfId="0" applyFont="1" applyFill="1"/>
    <xf numFmtId="0" fontId="39" fillId="16" borderId="16" xfId="0" applyFont="1" applyFill="1" applyBorder="1"/>
    <xf numFmtId="0" fontId="32" fillId="16" borderId="16" xfId="0" quotePrefix="1" applyFont="1" applyFill="1" applyBorder="1" applyAlignment="1">
      <alignment horizontal="left" vertical="center"/>
    </xf>
    <xf numFmtId="0" fontId="17" fillId="2" borderId="0" xfId="0" applyFont="1" applyFill="1" applyAlignment="1">
      <alignment vertical="top"/>
    </xf>
    <xf numFmtId="0" fontId="39" fillId="2" borderId="0" xfId="0" applyFont="1" applyFill="1"/>
    <xf numFmtId="0" fontId="22" fillId="16" borderId="0" xfId="0" applyFont="1" applyFill="1" applyAlignment="1">
      <alignment horizontal="left" vertical="top"/>
    </xf>
    <xf numFmtId="0" fontId="22" fillId="2" borderId="0" xfId="0" applyFont="1" applyFill="1" applyAlignment="1">
      <alignment horizontal="left" vertical="center"/>
    </xf>
    <xf numFmtId="0" fontId="39" fillId="16" borderId="0" xfId="0" applyFont="1" applyFill="1"/>
    <xf numFmtId="0" fontId="22" fillId="16" borderId="0" xfId="0" applyFont="1" applyFill="1" applyAlignment="1">
      <alignment horizontal="left" vertical="center"/>
    </xf>
    <xf numFmtId="0" fontId="20" fillId="17" borderId="0" xfId="0" applyFont="1" applyFill="1" applyAlignment="1">
      <alignment horizontal="left" vertical="center"/>
    </xf>
    <xf numFmtId="0" fontId="22" fillId="17" borderId="0" xfId="0" applyFont="1" applyFill="1" applyAlignment="1">
      <alignment horizontal="left" vertical="center"/>
    </xf>
    <xf numFmtId="0" fontId="36" fillId="0" borderId="0" xfId="0" applyFont="1"/>
    <xf numFmtId="0" fontId="0" fillId="5" borderId="1" xfId="0" applyFill="1" applyBorder="1" applyProtection="1">
      <protection locked="0"/>
    </xf>
    <xf numFmtId="166" fontId="0" fillId="5" borderId="1" xfId="0" applyNumberFormat="1" applyFill="1" applyBorder="1" applyProtection="1">
      <protection locked="0"/>
    </xf>
    <xf numFmtId="166" fontId="0" fillId="14" borderId="1" xfId="0" applyNumberFormat="1" applyFill="1" applyBorder="1"/>
    <xf numFmtId="0" fontId="3" fillId="2" borderId="1" xfId="0" applyFont="1" applyFill="1" applyBorder="1" applyAlignment="1">
      <alignment horizontal="center" vertical="center"/>
    </xf>
    <xf numFmtId="0" fontId="7" fillId="4" borderId="1" xfId="2" applyFont="1" applyFill="1" applyBorder="1" applyAlignment="1">
      <alignment horizontal="center" vertical="center" wrapText="1"/>
    </xf>
    <xf numFmtId="0" fontId="33" fillId="0" borderId="1" xfId="0" applyFont="1" applyBorder="1" applyAlignment="1">
      <alignment vertical="center"/>
    </xf>
    <xf numFmtId="166" fontId="35" fillId="14" borderId="1" xfId="22" quotePrefix="1" applyNumberFormat="1" applyFont="1" applyFill="1" applyBorder="1" applyAlignment="1" applyProtection="1">
      <alignment vertical="center"/>
    </xf>
    <xf numFmtId="0" fontId="34" fillId="0" borderId="1" xfId="0" applyFont="1" applyBorder="1" applyAlignment="1">
      <alignment vertical="center"/>
    </xf>
    <xf numFmtId="0" fontId="0" fillId="0" borderId="1" xfId="0" applyBorder="1" applyAlignment="1" applyProtection="1">
      <alignment horizontal="center" vertical="center"/>
      <protection locked="0"/>
    </xf>
    <xf numFmtId="166" fontId="0" fillId="14" borderId="1" xfId="0" applyNumberFormat="1" applyFill="1" applyBorder="1" applyAlignment="1">
      <alignment horizontal="center" vertical="center"/>
    </xf>
    <xf numFmtId="166" fontId="0" fillId="0" borderId="1" xfId="0" applyNumberFormat="1" applyBorder="1" applyAlignment="1" applyProtection="1">
      <alignment horizontal="center" vertical="center"/>
      <protection locked="0"/>
    </xf>
    <xf numFmtId="14" fontId="0" fillId="5" borderId="1" xfId="0" applyNumberFormat="1" applyFill="1" applyBorder="1" applyProtection="1"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0" fontId="43" fillId="18" borderId="0" xfId="0" applyFont="1" applyFill="1"/>
    <xf numFmtId="0" fontId="0" fillId="18" borderId="0" xfId="0" applyFill="1" applyProtection="1">
      <protection locked="0"/>
    </xf>
    <xf numFmtId="167" fontId="0" fillId="14" borderId="1" xfId="0" applyNumberFormat="1" applyFill="1" applyBorder="1" applyAlignment="1">
      <alignment horizontal="center" vertical="center" wrapText="1"/>
    </xf>
    <xf numFmtId="2" fontId="0" fillId="5" borderId="1" xfId="0" applyNumberFormat="1" applyFill="1" applyBorder="1" applyProtection="1">
      <protection locked="0"/>
    </xf>
    <xf numFmtId="0" fontId="0" fillId="19" borderId="0" xfId="0" applyFill="1"/>
    <xf numFmtId="0" fontId="0" fillId="19" borderId="19" xfId="0" applyFill="1" applyBorder="1" applyAlignment="1">
      <alignment horizontal="center" vertical="center"/>
    </xf>
    <xf numFmtId="166" fontId="0" fillId="19" borderId="18" xfId="0" applyNumberFormat="1" applyFill="1" applyBorder="1" applyAlignment="1">
      <alignment vertical="center"/>
    </xf>
    <xf numFmtId="0" fontId="0" fillId="19" borderId="17" xfId="0" applyFill="1" applyBorder="1" applyAlignment="1">
      <alignment horizontal="center" vertical="center"/>
    </xf>
    <xf numFmtId="0" fontId="0" fillId="11" borderId="1" xfId="0" applyFill="1" applyBorder="1"/>
    <xf numFmtId="0" fontId="29" fillId="11" borderId="1" xfId="0" applyFont="1" applyFill="1" applyBorder="1" applyAlignment="1">
      <alignment horizontal="center" vertical="center" wrapText="1"/>
    </xf>
    <xf numFmtId="0" fontId="29" fillId="11" borderId="1" xfId="0" applyFont="1" applyFill="1" applyBorder="1" applyAlignment="1">
      <alignment horizontal="left" vertical="center" wrapText="1"/>
    </xf>
    <xf numFmtId="0" fontId="0" fillId="11" borderId="1" xfId="0" applyFill="1" applyBorder="1" applyAlignment="1">
      <alignment horizontal="center"/>
    </xf>
    <xf numFmtId="166" fontId="0" fillId="11" borderId="1" xfId="0" applyNumberFormat="1" applyFill="1" applyBorder="1" applyAlignment="1">
      <alignment vertical="center"/>
    </xf>
    <xf numFmtId="0" fontId="0" fillId="11" borderId="0" xfId="0" applyFill="1"/>
    <xf numFmtId="0" fontId="3" fillId="20" borderId="0" xfId="0" applyFont="1" applyFill="1" applyAlignment="1">
      <alignment horizontal="left" vertical="center"/>
    </xf>
    <xf numFmtId="0" fontId="0" fillId="20" borderId="0" xfId="0" applyFill="1"/>
    <xf numFmtId="0" fontId="45" fillId="20" borderId="0" xfId="0" applyFont="1" applyFill="1" applyAlignment="1">
      <alignment horizontal="right"/>
    </xf>
    <xf numFmtId="0" fontId="13" fillId="20" borderId="0" xfId="0" applyFont="1" applyFill="1" applyAlignment="1">
      <alignment horizontal="left"/>
    </xf>
    <xf numFmtId="0" fontId="6" fillId="20" borderId="0" xfId="1" applyFont="1" applyFill="1" applyBorder="1" applyAlignment="1">
      <alignment horizontal="left" vertical="center" indent="2"/>
    </xf>
    <xf numFmtId="0" fontId="15" fillId="20" borderId="0" xfId="0" applyFont="1" applyFill="1" applyAlignment="1">
      <alignment horizontal="right"/>
    </xf>
    <xf numFmtId="0" fontId="19" fillId="2" borderId="0" xfId="0" applyFont="1" applyFill="1"/>
    <xf numFmtId="0" fontId="33" fillId="2" borderId="19" xfId="0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33" fillId="2" borderId="23" xfId="0" applyFont="1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33" fillId="2" borderId="23" xfId="0" applyFont="1" applyFill="1" applyBorder="1" applyAlignment="1" applyProtection="1">
      <alignment vertical="top"/>
      <protection locked="0"/>
    </xf>
    <xf numFmtId="0" fontId="34" fillId="2" borderId="23" xfId="0" applyFon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41" fillId="21" borderId="0" xfId="0" applyFont="1" applyFill="1" applyAlignment="1">
      <alignment vertical="top"/>
    </xf>
    <xf numFmtId="0" fontId="0" fillId="0" borderId="0" xfId="0" applyAlignment="1">
      <alignment vertical="top"/>
    </xf>
    <xf numFmtId="166" fontId="0" fillId="19" borderId="2" xfId="0" applyNumberFormat="1" applyFill="1" applyBorder="1" applyAlignment="1">
      <alignment vertical="center"/>
    </xf>
    <xf numFmtId="166" fontId="0" fillId="19" borderId="1" xfId="0" applyNumberFormat="1" applyFill="1" applyBorder="1" applyAlignment="1">
      <alignment vertical="center"/>
    </xf>
    <xf numFmtId="0" fontId="0" fillId="19" borderId="2" xfId="0" applyFill="1" applyBorder="1" applyAlignment="1">
      <alignment horizontal="center"/>
    </xf>
    <xf numFmtId="0" fontId="0" fillId="19" borderId="1" xfId="0" applyFill="1" applyBorder="1" applyAlignment="1">
      <alignment horizontal="center"/>
    </xf>
    <xf numFmtId="0" fontId="30" fillId="0" borderId="0" xfId="0" applyFont="1" applyAlignment="1">
      <alignment wrapText="1"/>
    </xf>
    <xf numFmtId="0" fontId="28" fillId="1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 applyProtection="1">
      <alignment horizontal="center" vertical="center"/>
      <protection locked="0"/>
    </xf>
    <xf numFmtId="0" fontId="22" fillId="20" borderId="0" xfId="0" applyFont="1" applyFill="1" applyAlignment="1">
      <alignment horizontal="left" vertical="top" wrapText="1"/>
    </xf>
    <xf numFmtId="0" fontId="22" fillId="20" borderId="0" xfId="0" applyFont="1" applyFill="1" applyAlignment="1">
      <alignment horizontal="left" vertical="top"/>
    </xf>
    <xf numFmtId="0" fontId="41" fillId="21" borderId="0" xfId="0" applyFont="1" applyFill="1" applyAlignment="1">
      <alignment horizontal="left" vertical="top" wrapText="1"/>
    </xf>
    <xf numFmtId="0" fontId="4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2" fillId="6" borderId="1" xfId="0" applyFont="1" applyFill="1" applyBorder="1" applyAlignment="1">
      <alignment horizontal="center" vertical="center" wrapText="1"/>
    </xf>
    <xf numFmtId="0" fontId="40" fillId="4" borderId="1" xfId="0" applyFont="1" applyFill="1" applyBorder="1" applyAlignment="1">
      <alignment horizontal="center" vertical="center" wrapText="1"/>
    </xf>
    <xf numFmtId="166" fontId="36" fillId="14" borderId="1" xfId="0" applyNumberFormat="1" applyFont="1" applyFill="1" applyBorder="1" applyAlignment="1">
      <alignment horizontal="center" vertical="center"/>
    </xf>
    <xf numFmtId="0" fontId="41" fillId="13" borderId="18" xfId="0" applyFont="1" applyFill="1" applyBorder="1" applyAlignment="1">
      <alignment horizontal="center" vertical="center" wrapText="1"/>
    </xf>
    <xf numFmtId="0" fontId="41" fillId="13" borderId="2" xfId="0" applyFont="1" applyFill="1" applyBorder="1" applyAlignment="1">
      <alignment horizontal="center" vertical="center" wrapText="1"/>
    </xf>
    <xf numFmtId="0" fontId="41" fillId="13" borderId="1" xfId="0" applyFont="1" applyFill="1" applyBorder="1" applyAlignment="1">
      <alignment horizontal="center" vertical="center" wrapText="1"/>
    </xf>
    <xf numFmtId="0" fontId="0" fillId="2" borderId="0" xfId="0" applyFill="1" applyAlignment="1" applyProtection="1">
      <alignment horizontal="center"/>
      <protection locked="0"/>
    </xf>
    <xf numFmtId="0" fontId="40" fillId="4" borderId="18" xfId="0" applyFont="1" applyFill="1" applyBorder="1" applyAlignment="1">
      <alignment horizontal="center" vertical="center" wrapText="1"/>
    </xf>
    <xf numFmtId="0" fontId="40" fillId="4" borderId="2" xfId="0" applyFont="1" applyFill="1" applyBorder="1" applyAlignment="1">
      <alignment horizontal="center" vertical="center" wrapText="1"/>
    </xf>
    <xf numFmtId="0" fontId="41" fillId="6" borderId="1" xfId="0" applyFont="1" applyFill="1" applyBorder="1" applyAlignment="1">
      <alignment horizontal="center" vertical="center" wrapText="1"/>
    </xf>
    <xf numFmtId="0" fontId="40" fillId="4" borderId="19" xfId="0" applyFont="1" applyFill="1" applyBorder="1" applyAlignment="1">
      <alignment horizontal="center" vertical="center" wrapText="1"/>
    </xf>
    <xf numFmtId="0" fontId="40" fillId="4" borderId="20" xfId="0" applyFont="1" applyFill="1" applyBorder="1" applyAlignment="1">
      <alignment horizontal="center" vertical="center" wrapText="1"/>
    </xf>
    <xf numFmtId="0" fontId="40" fillId="4" borderId="21" xfId="0" applyFont="1" applyFill="1" applyBorder="1" applyAlignment="1">
      <alignment horizontal="center" vertical="center" wrapText="1"/>
    </xf>
    <xf numFmtId="0" fontId="40" fillId="4" borderId="22" xfId="0" applyFont="1" applyFill="1" applyBorder="1" applyAlignment="1">
      <alignment horizontal="center" vertical="center" wrapText="1"/>
    </xf>
    <xf numFmtId="166" fontId="36" fillId="14" borderId="19" xfId="0" applyNumberFormat="1" applyFont="1" applyFill="1" applyBorder="1" applyAlignment="1">
      <alignment horizontal="center" vertical="center"/>
    </xf>
    <xf numFmtId="166" fontId="36" fillId="14" borderId="20" xfId="0" applyNumberFormat="1" applyFont="1" applyFill="1" applyBorder="1" applyAlignment="1">
      <alignment horizontal="center" vertical="center"/>
    </xf>
    <xf numFmtId="166" fontId="36" fillId="14" borderId="21" xfId="0" applyNumberFormat="1" applyFont="1" applyFill="1" applyBorder="1" applyAlignment="1">
      <alignment horizontal="center" vertical="center"/>
    </xf>
    <xf numFmtId="166" fontId="36" fillId="14" borderId="22" xfId="0" applyNumberFormat="1" applyFont="1" applyFill="1" applyBorder="1" applyAlignment="1">
      <alignment horizontal="center" vertical="center"/>
    </xf>
    <xf numFmtId="164" fontId="4" fillId="14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 wrapText="1"/>
    </xf>
  </cellXfs>
  <cellStyles count="30">
    <cellStyle name="à saisir" xfId="6" xr:uid="{459932EE-1DF5-410D-9F62-4E853CED919D}"/>
    <cellStyle name="Champs-saisie" xfId="7" xr:uid="{2A37B9DE-703F-4801-B605-5364AA3A36C3}"/>
    <cellStyle name="Champs-saisie-sans_bordure" xfId="8" xr:uid="{A89D8C88-4CB7-448C-8930-622BDFA6330B}"/>
    <cellStyle name="Commentaire" xfId="9" xr:uid="{57803AE5-7C7A-4FBF-A62A-2FAF9E863878}"/>
    <cellStyle name="Lien hypertexte" xfId="1" builtinId="8"/>
    <cellStyle name="Milliers 2" xfId="10" xr:uid="{9427C512-AB1E-4B16-B66A-DF297B1F6B14}"/>
    <cellStyle name="Milliers 3" xfId="4" xr:uid="{2D7C8310-F07A-4AB4-9DF8-348FD959035D}"/>
    <cellStyle name="Milliers 4" xfId="29" xr:uid="{B7FBA64C-AAEB-4A85-B804-850AC0377948}"/>
    <cellStyle name="Monétaire" xfId="22" builtinId="4"/>
    <cellStyle name="Monétaire 2" xfId="11" xr:uid="{95B264FF-E896-4253-8F52-1E89F3F2230F}"/>
    <cellStyle name="Monétaire 2 2" xfId="19" xr:uid="{E778347D-17A4-42EC-8853-830E6EA1C4D1}"/>
    <cellStyle name="Monétaire 2 2 2" xfId="27" xr:uid="{258FA24E-EAB8-42B0-98F8-9809F47398E5}"/>
    <cellStyle name="Monétaire 2 3" xfId="25" xr:uid="{432E0EE4-2BD1-4D7D-83BC-414DB8EDEACF}"/>
    <cellStyle name="Monétaire 3" xfId="5" xr:uid="{4F82B021-5F15-4521-AB89-106CE6FEAD70}"/>
    <cellStyle name="Monétaire 3 2" xfId="18" xr:uid="{4FB4FEBA-4B4D-47E0-9E68-C081F4FD3E1E}"/>
    <cellStyle name="Monétaire 3 2 2" xfId="26" xr:uid="{622AA787-53DF-430C-B803-FAF48A15B7E2}"/>
    <cellStyle name="Monétaire 3 3" xfId="24" xr:uid="{86A94445-0075-4546-903A-7577EE04EB55}"/>
    <cellStyle name="Monétaire 4" xfId="21" xr:uid="{77FB596C-211D-4542-ABAA-C3C7AA4E3B11}"/>
    <cellStyle name="Monétaire 4 2" xfId="28" xr:uid="{2D13CC6B-46A0-4263-BB17-497DBC0B3BF6}"/>
    <cellStyle name="Normal" xfId="0" builtinId="0"/>
    <cellStyle name="Normal 2" xfId="12" xr:uid="{A365BEBD-24AB-4FD7-ACEB-9C855FE159AD}"/>
    <cellStyle name="Normal 2 2" xfId="2" xr:uid="{4AF6FAA6-334F-43F0-B071-8F82A4E0A2B4}"/>
    <cellStyle name="Normal 2 3" xfId="23" xr:uid="{3C7B2874-21FD-4E5D-B203-7827FED108EA}"/>
    <cellStyle name="Normal 2_Récapitulatif SI" xfId="13" xr:uid="{86F5EF0B-9F48-4B89-9114-B5B7DC9C9A24}"/>
    <cellStyle name="Normal 3" xfId="3" xr:uid="{A9BEA6BB-252B-4D65-BDA3-C3B2B5C89C32}"/>
    <cellStyle name="Normal 4" xfId="20" xr:uid="{E4745C18-C6F1-4D81-8C96-72962DC6DD4B}"/>
    <cellStyle name="Pourcentage 2" xfId="14" xr:uid="{2959436F-D81D-46B0-B605-5C76C0D13520}"/>
    <cellStyle name="protégé" xfId="15" xr:uid="{29C1A686-0B1B-491F-A848-3B4CDACD6E80}"/>
    <cellStyle name="Saisie obligatoire" xfId="16" xr:uid="{09B6D58F-9078-4442-BD43-8F80128C7C32}"/>
    <cellStyle name="TableStyleLight1" xfId="17" xr:uid="{31E143B5-8275-45D8-A910-A0D026476DD7}"/>
  </cellStyles>
  <dxfs count="0"/>
  <tableStyles count="0" defaultTableStyle="TableStyleMedium2" defaultPivotStyle="PivotStyleLight16"/>
  <colors>
    <mruColors>
      <color rgb="FFABDB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35</xdr:row>
      <xdr:rowOff>9525</xdr:rowOff>
    </xdr:from>
    <xdr:to>
      <xdr:col>12</xdr:col>
      <xdr:colOff>752475</xdr:colOff>
      <xdr:row>36</xdr:row>
      <xdr:rowOff>171450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89CB2E3-D33A-1967-AD2B-694463314C86}"/>
            </a:ext>
          </a:extLst>
        </xdr:cNvPr>
        <xdr:cNvSpPr txBox="1"/>
      </xdr:nvSpPr>
      <xdr:spPr>
        <a:xfrm>
          <a:off x="819150" y="7858125"/>
          <a:ext cx="10820400" cy="1171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solidFill>
                <a:srgbClr val="FF0000"/>
              </a:solidFill>
            </a:rPr>
            <a:t>Dans le cadre de votre demande de subvention, nous vous invitons à présenter les justificatifs de dépenses prévisionnelles suivants dans l'annexe 1  : </a:t>
          </a:r>
        </a:p>
        <a:p>
          <a:endParaRPr lang="fr-FR" sz="1100" b="1">
            <a:solidFill>
              <a:srgbClr val="FF0000"/>
            </a:solidFill>
          </a:endParaRPr>
        </a:p>
        <a:p>
          <a:r>
            <a:rPr lang="fr-FR" sz="1100" b="1">
              <a:solidFill>
                <a:srgbClr val="FF0000"/>
              </a:solidFill>
            </a:rPr>
            <a:t>- 1 devis ou pièce équivalente pour toutes les dépenses inférieures à 5 000 € HT </a:t>
          </a:r>
        </a:p>
        <a:p>
          <a:r>
            <a:rPr lang="fr-FR" sz="1100" b="1">
              <a:solidFill>
                <a:srgbClr val="FF0000"/>
              </a:solidFill>
            </a:rPr>
            <a:t>- 2 devis ou pièces équivalentes pour toutes les dépenses comprises entre 5 000 € HT et 90 000 € HT </a:t>
          </a:r>
        </a:p>
        <a:p>
          <a:r>
            <a:rPr lang="fr-FR" sz="1100" b="1">
              <a:solidFill>
                <a:srgbClr val="FF0000"/>
              </a:solidFill>
            </a:rPr>
            <a:t>- 3 devis ou pièces équivalentes pour toutes les dépenses supérieures à 90 000 € HT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13</xdr:row>
      <xdr:rowOff>0</xdr:rowOff>
    </xdr:from>
    <xdr:to>
      <xdr:col>6</xdr:col>
      <xdr:colOff>161925</xdr:colOff>
      <xdr:row>16</xdr:row>
      <xdr:rowOff>120650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99D7090-5AA7-496E-B192-B179563CFE8F}"/>
            </a:ext>
          </a:extLst>
        </xdr:cNvPr>
        <xdr:cNvSpPr txBox="1"/>
      </xdr:nvSpPr>
      <xdr:spPr>
        <a:xfrm>
          <a:off x="866775" y="4343400"/>
          <a:ext cx="11830050" cy="701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600" b="1"/>
            <a:t>Les valeurs de la colonne "Montant total " sont à reporter dans l'onglet plan de financement, bloc "dépenses prévisionnelles" de votre demande d'aide sur "Mes Démarches en Nouvelle-Aquitaine"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08_MDNA/Formulaires/MecaZM/AnnexesDepensesPrevisionnelles/260224_Annexe_DepensesPrevisionnelles_MecaZM2026_V0.1.xlsx" TargetMode="External"/><Relationship Id="rId2" Type="http://schemas.openxmlformats.org/officeDocument/2006/relationships/externalLinkPath" Target="file:///\\filer-td-02.crpc.fr\TRANSVERSES_ALPC\Transverse_FEADER\02_RDR4\08_MDNA\Formulaires\MecaZM\AnnexesDepensesPrevisionnelles\260224_Annexe_DepensesPrevisionnelles_MecaZM2026_V0.1.xlsx" TargetMode="External"/><Relationship Id="rId1" Type="http://schemas.openxmlformats.org/officeDocument/2006/relationships/externalLinkPath" Target="/Transverse_FEADER/02_RDR4/08_MDNA/Formulaires/MecaZM/AnnexesDepensesPrevisionnelles/260224_Annexe_DepensesPrevisionnelles_MecaZM2026_V0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OTICE"/>
      <sheetName val="PIECES_A_FOURNIR"/>
      <sheetName val="ANXE_1_DEPENSES_PREVISION"/>
      <sheetName val="ANXE_2_SYNTHESE"/>
      <sheetName val="Matériels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EAB4F-48D2-4515-A219-B563663B61E8}">
  <sheetPr>
    <tabColor rgb="FFFF0000"/>
    <pageSetUpPr fitToPage="1"/>
  </sheetPr>
  <dimension ref="A1:Q120"/>
  <sheetViews>
    <sheetView tabSelected="1" zoomScaleNormal="100" workbookViewId="0">
      <selection activeCell="O10" sqref="O10"/>
    </sheetView>
  </sheetViews>
  <sheetFormatPr baseColWidth="10" defaultColWidth="11.42578125" defaultRowHeight="15" x14ac:dyDescent="0.25"/>
  <cols>
    <col min="2" max="2" width="20.7109375" customWidth="1"/>
    <col min="5" max="5" width="17.5703125" customWidth="1"/>
    <col min="6" max="6" width="22.140625" customWidth="1"/>
    <col min="15" max="15" width="23.7109375" bestFit="1" customWidth="1"/>
    <col min="16" max="16" width="42" bestFit="1" customWidth="1"/>
  </cols>
  <sheetData>
    <row r="1" spans="1:17" ht="30" x14ac:dyDescent="0.25">
      <c r="A1" s="8" t="s">
        <v>7</v>
      </c>
      <c r="B1" s="9"/>
      <c r="C1" s="10"/>
      <c r="D1" s="10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18" x14ac:dyDescent="0.25">
      <c r="A2" s="5" t="s">
        <v>119</v>
      </c>
      <c r="B2" s="11"/>
      <c r="C2" s="10"/>
      <c r="D2" s="10"/>
      <c r="E2" s="4"/>
      <c r="F2" s="4"/>
      <c r="G2" s="4"/>
      <c r="H2" s="4"/>
      <c r="I2" s="4"/>
      <c r="J2" s="4"/>
      <c r="K2" s="4"/>
      <c r="L2" s="4"/>
      <c r="M2" s="4"/>
      <c r="N2" s="4"/>
      <c r="O2" s="40" t="s">
        <v>95</v>
      </c>
      <c r="P2" s="41" t="s">
        <v>99</v>
      </c>
      <c r="Q2" s="4"/>
    </row>
    <row r="3" spans="1:17" ht="18" x14ac:dyDescent="0.25">
      <c r="A3" s="12"/>
      <c r="B3" s="11"/>
      <c r="C3" s="10"/>
      <c r="D3" s="10"/>
      <c r="E3" s="10"/>
      <c r="F3" s="10"/>
      <c r="G3" s="10"/>
      <c r="H3" s="10"/>
      <c r="I3" s="4"/>
      <c r="J3" s="4"/>
      <c r="K3" s="4"/>
      <c r="L3" s="4"/>
      <c r="M3" s="4"/>
      <c r="N3" s="4"/>
      <c r="O3" s="40" t="s">
        <v>96</v>
      </c>
      <c r="P3" s="41" t="s">
        <v>198</v>
      </c>
      <c r="Q3" s="4"/>
    </row>
    <row r="4" spans="1:17" ht="18" x14ac:dyDescent="0.25">
      <c r="A4" s="12"/>
      <c r="B4" s="38" t="s">
        <v>125</v>
      </c>
      <c r="C4" s="14"/>
      <c r="D4" s="10"/>
      <c r="E4" s="15"/>
      <c r="F4" s="15"/>
      <c r="G4" s="15"/>
      <c r="H4" s="15"/>
      <c r="I4" s="4"/>
      <c r="J4" s="4"/>
      <c r="K4" s="4"/>
      <c r="L4" s="4"/>
      <c r="M4" s="4"/>
      <c r="N4" s="4"/>
      <c r="O4" s="40" t="s">
        <v>97</v>
      </c>
      <c r="P4" s="42">
        <v>46311</v>
      </c>
      <c r="Q4" s="4"/>
    </row>
    <row r="5" spans="1:17" ht="18" x14ac:dyDescent="0.25">
      <c r="A5" s="12"/>
      <c r="B5" s="98" t="s">
        <v>139</v>
      </c>
      <c r="C5" s="10"/>
      <c r="D5" s="10"/>
      <c r="E5" s="4"/>
      <c r="F5" s="4"/>
      <c r="G5" s="4"/>
      <c r="H5" s="4"/>
      <c r="I5" s="4"/>
      <c r="J5" s="4"/>
      <c r="K5" s="4"/>
      <c r="L5" s="4"/>
      <c r="M5" s="4"/>
      <c r="N5" s="4"/>
      <c r="O5" s="40" t="s">
        <v>98</v>
      </c>
      <c r="P5" s="41"/>
      <c r="Q5" s="4"/>
    </row>
    <row r="6" spans="1:17" ht="18" x14ac:dyDescent="0.25">
      <c r="A6" s="12"/>
      <c r="B6" s="11"/>
      <c r="C6" s="10"/>
      <c r="D6" s="10"/>
      <c r="E6" s="10"/>
      <c r="F6" s="10"/>
      <c r="G6" s="10"/>
      <c r="H6" s="10"/>
      <c r="I6" s="4"/>
      <c r="J6" s="4"/>
      <c r="K6" s="4"/>
      <c r="L6" s="4"/>
      <c r="M6" s="4"/>
      <c r="N6" s="4"/>
      <c r="O6" s="4"/>
      <c r="P6" s="4"/>
      <c r="Q6" s="4"/>
    </row>
    <row r="7" spans="1:17" ht="18" x14ac:dyDescent="0.25">
      <c r="A7" s="12"/>
      <c r="B7" s="17" t="s">
        <v>12</v>
      </c>
      <c r="C7" s="4"/>
      <c r="D7" s="37"/>
      <c r="E7" s="21" t="s">
        <v>13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18" x14ac:dyDescent="0.25">
      <c r="A8" s="12"/>
      <c r="B8" s="17"/>
      <c r="C8" s="4"/>
      <c r="D8" s="22"/>
      <c r="E8" s="21" t="s">
        <v>14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15.75" x14ac:dyDescent="0.25">
      <c r="A9" s="4"/>
      <c r="B9" s="13"/>
      <c r="C9" s="14"/>
      <c r="D9" s="10"/>
      <c r="E9" s="15"/>
      <c r="F9" s="15"/>
      <c r="G9" s="15"/>
      <c r="H9" s="15"/>
      <c r="I9" s="4"/>
      <c r="J9" s="4"/>
      <c r="K9" s="4"/>
      <c r="L9" s="4"/>
      <c r="M9" s="4"/>
      <c r="N9" s="4"/>
      <c r="O9" s="4"/>
      <c r="P9" s="4"/>
      <c r="Q9" s="4"/>
    </row>
    <row r="10" spans="1:17" x14ac:dyDescent="0.25">
      <c r="A10" s="4"/>
      <c r="B10" s="16"/>
      <c r="C10" s="10"/>
      <c r="D10" s="10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35.25" customHeight="1" x14ac:dyDescent="0.25">
      <c r="A11" s="4"/>
      <c r="B11" s="116" t="s">
        <v>0</v>
      </c>
      <c r="C11" s="116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4"/>
      <c r="P11" s="4"/>
      <c r="Q11" s="4"/>
    </row>
    <row r="12" spans="1:17" ht="35.25" customHeight="1" x14ac:dyDescent="0.25">
      <c r="A12" s="4"/>
      <c r="B12" s="116" t="s">
        <v>1</v>
      </c>
      <c r="C12" s="116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4"/>
      <c r="P12" s="4"/>
      <c r="Q12" s="4"/>
    </row>
    <row r="13" spans="1:17" x14ac:dyDescent="0.25">
      <c r="A13" s="4"/>
      <c r="B13" s="16"/>
      <c r="C13" s="10"/>
      <c r="D13" s="10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 x14ac:dyDescent="0.25">
      <c r="A15" s="4"/>
      <c r="B15" s="39" t="s">
        <v>92</v>
      </c>
      <c r="C15" s="39"/>
      <c r="D15" s="39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 x14ac:dyDescent="0.25">
      <c r="A16" s="4"/>
      <c r="B16" s="4" t="s">
        <v>93</v>
      </c>
      <c r="C16" s="39"/>
      <c r="D16" s="39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x14ac:dyDescent="0.25">
      <c r="A17" s="4"/>
      <c r="B17" s="4" t="s">
        <v>94</v>
      </c>
      <c r="C17" s="39"/>
      <c r="D17" s="39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ht="18" x14ac:dyDescent="0.25">
      <c r="A19" s="4"/>
      <c r="B19" s="92" t="s">
        <v>137</v>
      </c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4"/>
      <c r="P19" s="4"/>
      <c r="Q19" s="4"/>
    </row>
    <row r="20" spans="1:17" ht="15.75" x14ac:dyDescent="0.25">
      <c r="A20" s="4"/>
      <c r="B20" s="94" t="s">
        <v>8</v>
      </c>
      <c r="C20" s="95" t="s">
        <v>9</v>
      </c>
      <c r="D20" s="96"/>
      <c r="E20" s="96"/>
      <c r="F20" s="96"/>
      <c r="G20" s="96"/>
      <c r="H20" s="93"/>
      <c r="I20" s="93"/>
      <c r="J20" s="93"/>
      <c r="K20" s="93"/>
      <c r="L20" s="93"/>
      <c r="M20" s="93"/>
      <c r="N20" s="93"/>
      <c r="O20" s="4"/>
      <c r="P20" s="4"/>
      <c r="Q20" s="4"/>
    </row>
    <row r="21" spans="1:17" ht="15.75" x14ac:dyDescent="0.25">
      <c r="A21" s="4"/>
      <c r="B21" s="94" t="s">
        <v>10</v>
      </c>
      <c r="C21" s="95" t="s">
        <v>11</v>
      </c>
      <c r="D21" s="96"/>
      <c r="E21" s="96"/>
      <c r="F21" s="96"/>
      <c r="G21" s="96"/>
      <c r="H21" s="93"/>
      <c r="I21" s="93"/>
      <c r="J21" s="93"/>
      <c r="K21" s="93"/>
      <c r="L21" s="93"/>
      <c r="M21" s="93"/>
      <c r="N21" s="93"/>
      <c r="O21" s="4"/>
      <c r="P21" s="4"/>
      <c r="Q21" s="4"/>
    </row>
    <row r="22" spans="1:17" ht="53.25" customHeight="1" x14ac:dyDescent="0.25">
      <c r="A22" s="4"/>
      <c r="B22" s="97"/>
      <c r="C22" s="118" t="s">
        <v>138</v>
      </c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4"/>
      <c r="P22" s="4"/>
      <c r="Q22" s="4"/>
    </row>
    <row r="23" spans="1:17" ht="18" x14ac:dyDescent="0.25">
      <c r="A23" s="4"/>
      <c r="B23" s="5" t="s">
        <v>104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4"/>
      <c r="P23" s="4"/>
      <c r="Q23" s="4"/>
    </row>
    <row r="24" spans="1:17" ht="15.75" x14ac:dyDescent="0.25">
      <c r="A24" s="4"/>
      <c r="B24" s="62" t="s">
        <v>105</v>
      </c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4"/>
      <c r="P24" s="4"/>
      <c r="Q24" s="4"/>
    </row>
    <row r="25" spans="1:17" ht="15.75" x14ac:dyDescent="0.25">
      <c r="A25" s="4"/>
      <c r="B25" s="63" t="s">
        <v>109</v>
      </c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4"/>
      <c r="P25" s="4"/>
      <c r="Q25" s="4"/>
    </row>
    <row r="26" spans="1:17" ht="15.75" x14ac:dyDescent="0.25">
      <c r="A26" s="4"/>
      <c r="B26" s="58" t="s">
        <v>113</v>
      </c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4"/>
      <c r="P26" s="4"/>
      <c r="Q26" s="4"/>
    </row>
    <row r="27" spans="1:17" ht="15.75" x14ac:dyDescent="0.25">
      <c r="A27" s="4"/>
      <c r="B27" s="58" t="s">
        <v>110</v>
      </c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4"/>
      <c r="P27" s="4"/>
      <c r="Q27" s="4"/>
    </row>
    <row r="28" spans="1:17" ht="15.75" x14ac:dyDescent="0.25">
      <c r="A28" s="4"/>
      <c r="B28" s="63" t="s">
        <v>106</v>
      </c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4"/>
      <c r="P28" s="4"/>
      <c r="Q28" s="4"/>
    </row>
    <row r="29" spans="1:17" ht="15.75" x14ac:dyDescent="0.25">
      <c r="A29" s="4"/>
      <c r="B29" s="63" t="s">
        <v>107</v>
      </c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4"/>
      <c r="P29" s="4"/>
      <c r="Q29" s="4"/>
    </row>
    <row r="30" spans="1:17" ht="15.75" x14ac:dyDescent="0.25">
      <c r="A30" s="4"/>
      <c r="B30" s="63" t="s">
        <v>112</v>
      </c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4"/>
      <c r="P30" s="4"/>
      <c r="Q30" s="4"/>
    </row>
    <row r="31" spans="1:17" ht="15.75" x14ac:dyDescent="0.25">
      <c r="A31" s="4"/>
      <c r="B31" s="55" t="s">
        <v>111</v>
      </c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4"/>
      <c r="P31" s="4"/>
      <c r="Q31" s="4"/>
    </row>
    <row r="32" spans="1:17" ht="15.75" x14ac:dyDescent="0.25">
      <c r="A32" s="4"/>
      <c r="B32" s="63" t="s">
        <v>116</v>
      </c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4"/>
      <c r="P32" s="4"/>
      <c r="Q32" s="4"/>
    </row>
    <row r="33" spans="1:17" ht="15.75" x14ac:dyDescent="0.25">
      <c r="A33" s="4"/>
      <c r="B33" s="63" t="s">
        <v>115</v>
      </c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4"/>
      <c r="P33" s="4"/>
      <c r="Q33" s="4"/>
    </row>
    <row r="34" spans="1:17" ht="15.75" x14ac:dyDescent="0.25">
      <c r="A34" s="4"/>
      <c r="B34" s="61" t="s">
        <v>108</v>
      </c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4"/>
      <c r="P34" s="4"/>
      <c r="Q34" s="4"/>
    </row>
    <row r="35" spans="1:17" s="4" customFormat="1" ht="15.75" x14ac:dyDescent="0.25">
      <c r="B35" s="59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</row>
    <row r="36" spans="1:17" ht="79.5" customHeight="1" x14ac:dyDescent="0.25">
      <c r="A36" s="4"/>
      <c r="B36" s="56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</row>
    <row r="37" spans="1:17" x14ac:dyDescent="0.25">
      <c r="A37" s="4"/>
      <c r="B37" s="19"/>
      <c r="C37" s="20"/>
      <c r="D37" s="20"/>
      <c r="E37" s="20"/>
      <c r="F37" s="20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x14ac:dyDescent="0.25">
      <c r="A38" s="4"/>
      <c r="B38" s="39" t="s">
        <v>100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ht="15.75" x14ac:dyDescent="0.25">
      <c r="A39" s="4"/>
      <c r="B39" s="64" t="s">
        <v>101</v>
      </c>
      <c r="C39" s="64"/>
      <c r="D39" s="64"/>
      <c r="E39" s="64"/>
      <c r="F39" s="18"/>
      <c r="G39" s="18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 ht="15.75" x14ac:dyDescent="0.25">
      <c r="A40" s="4"/>
      <c r="B40" t="s">
        <v>126</v>
      </c>
      <c r="F40" s="18"/>
      <c r="G40" s="18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17" ht="15.75" x14ac:dyDescent="0.25">
      <c r="A41" s="4"/>
      <c r="F41" s="18"/>
      <c r="G41" s="18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7" x14ac:dyDescent="0.25">
      <c r="A42" s="4"/>
      <c r="B42" s="46" t="s">
        <v>103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7" x14ac:dyDescent="0.25">
      <c r="A43" s="4"/>
      <c r="B43" s="19"/>
      <c r="C43" s="20"/>
      <c r="D43" s="20"/>
      <c r="E43" s="20"/>
      <c r="F43" s="20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x14ac:dyDescent="0.25">
      <c r="A44" s="4"/>
      <c r="B44" s="19"/>
      <c r="C44" s="20"/>
      <c r="D44" s="20"/>
      <c r="E44" s="20"/>
      <c r="F44" s="20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x14ac:dyDescent="0.25">
      <c r="A45" s="4"/>
      <c r="B45" s="19"/>
      <c r="C45" s="20"/>
      <c r="D45" s="20"/>
      <c r="E45" s="20"/>
      <c r="F45" s="20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x14ac:dyDescent="0.25">
      <c r="A46" s="4"/>
      <c r="B46" s="19"/>
      <c r="C46" s="20"/>
      <c r="D46" s="20"/>
      <c r="E46" s="20"/>
      <c r="F46" s="20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1:17" x14ac:dyDescent="0.25">
      <c r="A47" s="4"/>
      <c r="Q47" s="4"/>
    </row>
    <row r="48" spans="1:17" x14ac:dyDescent="0.25">
      <c r="A48" s="4"/>
      <c r="Q48" s="4"/>
    </row>
    <row r="49" spans="1:17" x14ac:dyDescent="0.25">
      <c r="A49" s="4"/>
      <c r="Q49" s="4"/>
    </row>
    <row r="50" spans="1:17" x14ac:dyDescent="0.25">
      <c r="A50" s="4"/>
      <c r="Q50" s="4"/>
    </row>
    <row r="51" spans="1:17" x14ac:dyDescent="0.25">
      <c r="A51" s="4"/>
      <c r="Q51" s="4"/>
    </row>
    <row r="52" spans="1:17" x14ac:dyDescent="0.25">
      <c r="A52" s="4"/>
      <c r="Q52" s="4"/>
    </row>
    <row r="53" spans="1:17" ht="15.75" x14ac:dyDescent="0.25">
      <c r="A53" s="4"/>
      <c r="B53" s="17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1:17" x14ac:dyDescent="0.25">
      <c r="A54" s="4"/>
      <c r="B54" s="2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1:17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1:17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1:17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1:17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</row>
    <row r="59" spans="1:17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1:17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1:17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1:17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</row>
    <row r="63" spans="1:17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</row>
    <row r="64" spans="1:17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</row>
    <row r="65" spans="1:17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</row>
    <row r="66" spans="1:17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</row>
    <row r="67" spans="1:17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1:17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1:17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</row>
    <row r="70" spans="1:17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17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2" spans="1:17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1:17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1:17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</row>
    <row r="75" spans="1:17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1:17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1:17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1:17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17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1:17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1:17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1:17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1:17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1:17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1:17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</row>
    <row r="86" spans="1:17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</row>
    <row r="87" spans="1:17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1:17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1:17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  <row r="90" spans="1:17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</row>
    <row r="91" spans="1:17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</row>
    <row r="92" spans="1:17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</row>
    <row r="93" spans="1:17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</row>
    <row r="94" spans="1:17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</row>
    <row r="95" spans="1:17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</row>
    <row r="96" spans="1:17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</row>
    <row r="97" spans="1:17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</row>
    <row r="98" spans="1:17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</row>
    <row r="99" spans="1:17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</row>
    <row r="100" spans="1:17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</row>
    <row r="101" spans="1:17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</row>
    <row r="102" spans="1:17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</row>
    <row r="103" spans="1:17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</row>
    <row r="104" spans="1:17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</row>
    <row r="105" spans="1:17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</row>
    <row r="106" spans="1:17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</row>
    <row r="107" spans="1:17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</row>
    <row r="108" spans="1:17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</row>
    <row r="109" spans="1:17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</row>
    <row r="110" spans="1:17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</row>
    <row r="111" spans="1:17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</row>
    <row r="112" spans="1:17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</row>
    <row r="113" spans="1:17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</row>
    <row r="114" spans="1:17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</row>
    <row r="115" spans="1:17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</row>
    <row r="116" spans="1:17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</row>
    <row r="117" spans="1:17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</row>
    <row r="118" spans="1:17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</row>
    <row r="119" spans="1:17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</row>
    <row r="120" spans="1:17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</row>
  </sheetData>
  <sheetProtection algorithmName="SHA-512" hashValue="PKpazBMj68ay8Zq/kXfc0oXL/p3fkbe6lNwV+unODLLFPYPLMAF3YN/5mFjkyZG8EBoSCz2+WbFMS+BOj4Mjkg==" saltValue="CvndIo1kTOaNnkNIEE8TQw==" spinCount="100000" sheet="1" objects="1" scenarios="1"/>
  <mergeCells count="5">
    <mergeCell ref="B11:C11"/>
    <mergeCell ref="D11:N11"/>
    <mergeCell ref="B12:C12"/>
    <mergeCell ref="D12:N12"/>
    <mergeCell ref="C22:N22"/>
  </mergeCells>
  <phoneticPr fontId="31" type="noConversion"/>
  <pageMargins left="0.7" right="0.7" top="0.75" bottom="0.75" header="0.3" footer="0.3"/>
  <pageSetup paperSize="9" scale="2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3D1E2-66D6-4740-97FD-3972794414F0}">
  <sheetPr>
    <tabColor rgb="FF92D050"/>
  </sheetPr>
  <dimension ref="A1:P49"/>
  <sheetViews>
    <sheetView showGridLines="0" workbookViewId="0">
      <selection activeCell="A11" sqref="A11"/>
    </sheetView>
  </sheetViews>
  <sheetFormatPr baseColWidth="10" defaultRowHeight="15" x14ac:dyDescent="0.25"/>
  <sheetData>
    <row r="1" spans="1:16" ht="30" x14ac:dyDescent="0.4">
      <c r="A1" s="2" t="s">
        <v>146</v>
      </c>
    </row>
    <row r="2" spans="1:16" ht="18" x14ac:dyDescent="0.25">
      <c r="A2" s="5" t="s">
        <v>119</v>
      </c>
    </row>
    <row r="4" spans="1:16" x14ac:dyDescent="0.25">
      <c r="A4" t="s">
        <v>147</v>
      </c>
    </row>
    <row r="6" spans="1:16" ht="15.75" x14ac:dyDescent="0.25">
      <c r="A6" s="108" t="s">
        <v>148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</row>
    <row r="7" spans="1:16" x14ac:dyDescent="0.25">
      <c r="A7" t="s">
        <v>149</v>
      </c>
    </row>
    <row r="8" spans="1:16" x14ac:dyDescent="0.25">
      <c r="A8" t="s">
        <v>150</v>
      </c>
    </row>
    <row r="9" spans="1:16" x14ac:dyDescent="0.25">
      <c r="A9" t="s">
        <v>151</v>
      </c>
    </row>
    <row r="10" spans="1:16" x14ac:dyDescent="0.25">
      <c r="A10" t="s">
        <v>152</v>
      </c>
    </row>
    <row r="11" spans="1:16" x14ac:dyDescent="0.25">
      <c r="A11" t="s">
        <v>153</v>
      </c>
    </row>
    <row r="12" spans="1:16" x14ac:dyDescent="0.25">
      <c r="A12" t="s">
        <v>154</v>
      </c>
    </row>
    <row r="13" spans="1:16" x14ac:dyDescent="0.25">
      <c r="A13" t="s">
        <v>155</v>
      </c>
    </row>
    <row r="14" spans="1:16" x14ac:dyDescent="0.25">
      <c r="A14" t="s">
        <v>156</v>
      </c>
    </row>
    <row r="15" spans="1:16" ht="15.75" customHeight="1" x14ac:dyDescent="0.25">
      <c r="A15" s="120" t="s">
        <v>157</v>
      </c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</row>
    <row r="16" spans="1:16" ht="45" customHeight="1" x14ac:dyDescent="0.25">
      <c r="A16" s="121" t="s">
        <v>158</v>
      </c>
      <c r="B16" s="122"/>
      <c r="C16" s="122"/>
      <c r="D16" s="122"/>
      <c r="E16" s="122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</row>
    <row r="17" spans="1:12" x14ac:dyDescent="0.25">
      <c r="A17" t="s">
        <v>159</v>
      </c>
    </row>
    <row r="18" spans="1:12" ht="15.75" customHeight="1" x14ac:dyDescent="0.25">
      <c r="A18" s="120" t="s">
        <v>160</v>
      </c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</row>
    <row r="19" spans="1:12" x14ac:dyDescent="0.25">
      <c r="A19" t="s">
        <v>161</v>
      </c>
    </row>
    <row r="20" spans="1:12" x14ac:dyDescent="0.25">
      <c r="A20" t="s">
        <v>162</v>
      </c>
    </row>
    <row r="21" spans="1:12" x14ac:dyDescent="0.25">
      <c r="A21" t="s">
        <v>163</v>
      </c>
    </row>
    <row r="22" spans="1:12" x14ac:dyDescent="0.25">
      <c r="A22" t="s">
        <v>164</v>
      </c>
    </row>
    <row r="23" spans="1:12" ht="15.75" customHeight="1" x14ac:dyDescent="0.25">
      <c r="A23" s="120" t="s">
        <v>165</v>
      </c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</row>
    <row r="24" spans="1:12" x14ac:dyDescent="0.25">
      <c r="A24" s="122" t="s">
        <v>166</v>
      </c>
      <c r="B24" s="122"/>
      <c r="C24" s="122"/>
      <c r="D24" s="122"/>
      <c r="E24" s="122"/>
      <c r="F24" s="122"/>
    </row>
    <row r="25" spans="1:12" ht="15.75" customHeight="1" x14ac:dyDescent="0.25">
      <c r="A25" s="120" t="s">
        <v>167</v>
      </c>
      <c r="B25" s="120"/>
      <c r="C25" s="120"/>
      <c r="D25" s="120"/>
      <c r="E25" s="120"/>
      <c r="F25" s="120"/>
      <c r="G25" s="120"/>
      <c r="H25" s="120"/>
      <c r="I25" s="120"/>
      <c r="J25" s="120"/>
      <c r="K25" s="120"/>
      <c r="L25" s="120"/>
    </row>
    <row r="26" spans="1:12" x14ac:dyDescent="0.25">
      <c r="A26" t="s">
        <v>168</v>
      </c>
    </row>
    <row r="27" spans="1:12" ht="15.75" customHeight="1" x14ac:dyDescent="0.25">
      <c r="A27" s="120" t="s">
        <v>169</v>
      </c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</row>
    <row r="28" spans="1:12" x14ac:dyDescent="0.25">
      <c r="A28" t="s">
        <v>170</v>
      </c>
    </row>
    <row r="29" spans="1:12" ht="15.75" x14ac:dyDescent="0.25">
      <c r="A29" s="120" t="s">
        <v>171</v>
      </c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</row>
    <row r="30" spans="1:12" ht="15.75" customHeight="1" x14ac:dyDescent="0.25">
      <c r="A30" t="s">
        <v>172</v>
      </c>
    </row>
    <row r="31" spans="1:12" ht="15.75" x14ac:dyDescent="0.25">
      <c r="A31" s="120" t="s">
        <v>173</v>
      </c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</row>
    <row r="32" spans="1:12" x14ac:dyDescent="0.25">
      <c r="A32" t="s">
        <v>174</v>
      </c>
    </row>
    <row r="33" spans="1:12" ht="15.75" customHeight="1" x14ac:dyDescent="0.25">
      <c r="A33" s="120" t="s">
        <v>175</v>
      </c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</row>
    <row r="34" spans="1:12" x14ac:dyDescent="0.25">
      <c r="A34" t="s">
        <v>176</v>
      </c>
    </row>
    <row r="35" spans="1:12" ht="15.75" customHeight="1" x14ac:dyDescent="0.25">
      <c r="A35" t="s">
        <v>177</v>
      </c>
    </row>
    <row r="36" spans="1:12" ht="15.75" x14ac:dyDescent="0.25">
      <c r="A36" s="120" t="s">
        <v>178</v>
      </c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</row>
    <row r="37" spans="1:12" ht="15.75" customHeight="1" x14ac:dyDescent="0.25">
      <c r="A37" t="s">
        <v>179</v>
      </c>
    </row>
    <row r="38" spans="1:12" x14ac:dyDescent="0.25">
      <c r="A38" t="s">
        <v>180</v>
      </c>
    </row>
    <row r="39" spans="1:12" ht="15.75" customHeight="1" x14ac:dyDescent="0.25">
      <c r="A39" s="120" t="s">
        <v>181</v>
      </c>
      <c r="B39" s="120"/>
      <c r="C39" s="120"/>
      <c r="D39" s="120"/>
      <c r="E39" s="120"/>
      <c r="F39" s="120"/>
      <c r="G39" s="120"/>
      <c r="H39" s="120"/>
      <c r="I39" s="120"/>
      <c r="J39" s="120"/>
      <c r="K39" s="120"/>
      <c r="L39" s="120"/>
    </row>
    <row r="40" spans="1:12" x14ac:dyDescent="0.25">
      <c r="A40" t="s">
        <v>182</v>
      </c>
    </row>
    <row r="41" spans="1:12" ht="15.75" customHeight="1" x14ac:dyDescent="0.25">
      <c r="A41" s="120" t="s">
        <v>183</v>
      </c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</row>
    <row r="42" spans="1:12" x14ac:dyDescent="0.25">
      <c r="A42" t="s">
        <v>184</v>
      </c>
    </row>
    <row r="43" spans="1:12" ht="15.75" x14ac:dyDescent="0.25">
      <c r="A43" s="120" t="s">
        <v>185</v>
      </c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</row>
    <row r="44" spans="1:12" ht="15.75" customHeight="1" x14ac:dyDescent="0.25">
      <c r="A44" t="s">
        <v>186</v>
      </c>
    </row>
    <row r="45" spans="1:12" ht="15.75" x14ac:dyDescent="0.25">
      <c r="A45" s="120" t="s">
        <v>187</v>
      </c>
      <c r="B45" s="120"/>
      <c r="C45" s="120"/>
      <c r="D45" s="120"/>
      <c r="E45" s="120"/>
      <c r="F45" s="120"/>
      <c r="G45" s="120"/>
      <c r="H45" s="120"/>
      <c r="I45" s="120"/>
      <c r="J45" s="120"/>
      <c r="K45" s="120"/>
      <c r="L45" s="120"/>
    </row>
    <row r="46" spans="1:12" ht="15.75" customHeight="1" x14ac:dyDescent="0.25">
      <c r="A46" t="s">
        <v>188</v>
      </c>
    </row>
    <row r="47" spans="1:12" ht="15.75" x14ac:dyDescent="0.25">
      <c r="A47" s="120" t="s">
        <v>189</v>
      </c>
      <c r="B47" s="120"/>
      <c r="C47" s="120"/>
      <c r="D47" s="120"/>
      <c r="E47" s="120"/>
      <c r="F47" s="120"/>
      <c r="G47" s="120"/>
      <c r="H47" s="120"/>
      <c r="I47" s="120"/>
      <c r="J47" s="120"/>
      <c r="K47" s="120"/>
      <c r="L47" s="120"/>
    </row>
    <row r="48" spans="1:12" ht="15.75" customHeight="1" x14ac:dyDescent="0.25">
      <c r="A48" t="s">
        <v>190</v>
      </c>
    </row>
    <row r="49" spans="1:1" x14ac:dyDescent="0.25">
      <c r="A49" t="s">
        <v>191</v>
      </c>
    </row>
  </sheetData>
  <sheetProtection algorithmName="SHA-512" hashValue="Hj9bK1wgP0FeOepXKewIAFM67SqMhPWhyrQ42VrxHAI+VmloC2bZSOrA4yp1cYGQAPYVYlweEBVxeeoOfndV/g==" saltValue="AFDzWOZ5+Z2Jn+sB7/4+/g==" spinCount="100000" sheet="1" objects="1" scenarios="1"/>
  <mergeCells count="16">
    <mergeCell ref="A25:L25"/>
    <mergeCell ref="A15:L15"/>
    <mergeCell ref="A16:E16"/>
    <mergeCell ref="A18:L18"/>
    <mergeCell ref="A23:L23"/>
    <mergeCell ref="A24:F24"/>
    <mergeCell ref="A41:L41"/>
    <mergeCell ref="A43:L43"/>
    <mergeCell ref="A45:L45"/>
    <mergeCell ref="A47:L47"/>
    <mergeCell ref="A27:L27"/>
    <mergeCell ref="A29:L29"/>
    <mergeCell ref="A31:L31"/>
    <mergeCell ref="A33:L33"/>
    <mergeCell ref="A36:L36"/>
    <mergeCell ref="A39:L3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3E18-3E13-414E-AE43-81DFA15DA660}">
  <dimension ref="A1:AF110"/>
  <sheetViews>
    <sheetView zoomScaleNormal="100" workbookViewId="0">
      <selection activeCell="B13" sqref="B13"/>
    </sheetView>
  </sheetViews>
  <sheetFormatPr baseColWidth="10" defaultColWidth="11.5703125" defaultRowHeight="15" outlineLevelCol="1" x14ac:dyDescent="0.25"/>
  <cols>
    <col min="1" max="1" width="2" style="1" customWidth="1"/>
    <col min="2" max="2" width="64.140625" style="1" customWidth="1"/>
    <col min="3" max="3" width="19.7109375" style="1" customWidth="1"/>
    <col min="4" max="4" width="20.42578125" style="1" customWidth="1"/>
    <col min="5" max="5" width="25" style="1" customWidth="1"/>
    <col min="6" max="9" width="24.140625" style="1" customWidth="1"/>
    <col min="10" max="10" width="30.42578125" style="1" customWidth="1"/>
    <col min="11" max="11" width="38.140625" style="1" customWidth="1"/>
    <col min="12" max="12" width="31.140625" style="1" customWidth="1"/>
    <col min="13" max="13" width="24.5703125" style="1" customWidth="1"/>
    <col min="14" max="14" width="28.42578125" style="1" customWidth="1"/>
    <col min="15" max="15" width="39.5703125" style="1" hidden="1" customWidth="1" outlineLevel="1"/>
    <col min="16" max="16" width="19.7109375" style="1" hidden="1" customWidth="1" outlineLevel="1"/>
    <col min="17" max="17" width="26.140625" style="1" hidden="1" customWidth="1" outlineLevel="1"/>
    <col min="18" max="18" width="25.42578125" style="1" hidden="1" customWidth="1" outlineLevel="1"/>
    <col min="19" max="19" width="27.140625" style="1" hidden="1" customWidth="1" outlineLevel="1"/>
    <col min="20" max="20" width="29.28515625" style="1" hidden="1" customWidth="1" outlineLevel="1"/>
    <col min="21" max="21" width="22" style="1" hidden="1" customWidth="1" outlineLevel="1"/>
    <col min="22" max="22" width="25.140625" style="1" hidden="1" customWidth="1" outlineLevel="1"/>
    <col min="23" max="23" width="28.5703125" style="1" hidden="1" customWidth="1" outlineLevel="1"/>
    <col min="24" max="24" width="21.7109375" style="1" hidden="1" customWidth="1" outlineLevel="1"/>
    <col min="25" max="25" width="31.42578125" style="1" hidden="1" customWidth="1" outlineLevel="1"/>
    <col min="26" max="26" width="45.85546875" style="1" hidden="1" customWidth="1" outlineLevel="1"/>
    <col min="27" max="27" width="37.5703125" style="1" hidden="1" customWidth="1" outlineLevel="1"/>
    <col min="28" max="28" width="29.5703125" style="1" hidden="1" customWidth="1" outlineLevel="1"/>
    <col min="29" max="29" width="27" style="1" hidden="1" customWidth="1" outlineLevel="1"/>
    <col min="30" max="30" width="27.42578125" style="1" hidden="1" customWidth="1" outlineLevel="1"/>
    <col min="31" max="31" width="31.28515625" style="1" hidden="1" customWidth="1" outlineLevel="1"/>
    <col min="32" max="32" width="32.5703125" style="1" customWidth="1" collapsed="1"/>
    <col min="33" max="16384" width="11.5703125" style="1"/>
  </cols>
  <sheetData>
    <row r="1" spans="1:32" x14ac:dyDescent="0.25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2" ht="30.75" x14ac:dyDescent="0.45">
      <c r="B2" s="2" t="s">
        <v>118</v>
      </c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78" t="s">
        <v>18</v>
      </c>
      <c r="P2" s="79"/>
      <c r="Q2" s="79"/>
      <c r="R2" s="79"/>
      <c r="S2" s="79"/>
      <c r="T2" s="79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2" ht="18" x14ac:dyDescent="0.25">
      <c r="B3" s="5" t="s">
        <v>119</v>
      </c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 x14ac:dyDescent="0.25">
      <c r="B4" s="3"/>
      <c r="C4" s="3"/>
      <c r="D4" s="3"/>
      <c r="E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 ht="34.5" customHeight="1" x14ac:dyDescent="0.25">
      <c r="B5" s="68" t="s">
        <v>0</v>
      </c>
      <c r="C5" s="141">
        <f>NOTICE!D11</f>
        <v>0</v>
      </c>
      <c r="D5" s="141"/>
      <c r="E5" s="141"/>
      <c r="F5" s="14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ht="34.5" customHeight="1" x14ac:dyDescent="0.25">
      <c r="B6" s="68" t="s">
        <v>1</v>
      </c>
      <c r="C6" s="141">
        <f>NOTICE!D12</f>
        <v>0</v>
      </c>
      <c r="D6" s="141"/>
      <c r="E6" s="141"/>
      <c r="F6" s="141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133" t="s">
        <v>91</v>
      </c>
      <c r="AA6" s="134"/>
      <c r="AB6" s="137">
        <f>SUM($AD$13:$AD$100)</f>
        <v>0</v>
      </c>
      <c r="AC6" s="138"/>
      <c r="AE6" s="4"/>
      <c r="AF6" s="4"/>
    </row>
    <row r="7" spans="1:32" ht="15" customHeight="1" x14ac:dyDescent="0.25">
      <c r="B7" s="6"/>
      <c r="C7" s="6"/>
      <c r="D7" s="6"/>
      <c r="E7" s="6"/>
      <c r="F7" s="6"/>
      <c r="G7" s="6"/>
      <c r="H7" s="6"/>
      <c r="I7" s="6"/>
      <c r="J7" s="6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135"/>
      <c r="AA7" s="136"/>
      <c r="AB7" s="139"/>
      <c r="AC7" s="140"/>
      <c r="AE7" s="4"/>
      <c r="AF7" s="4"/>
    </row>
    <row r="8" spans="1:32" ht="37.5" customHeight="1" x14ac:dyDescent="0.25">
      <c r="A8" s="6"/>
      <c r="B8" s="6"/>
      <c r="C8" s="6"/>
      <c r="D8" s="124" t="s">
        <v>91</v>
      </c>
      <c r="E8" s="124"/>
      <c r="F8" s="125">
        <f>SUM($K$13:$K$100)</f>
        <v>0</v>
      </c>
      <c r="G8" s="125"/>
      <c r="H8" s="6"/>
      <c r="I8" s="129"/>
      <c r="J8" s="129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x14ac:dyDescent="0.25">
      <c r="A9" s="6"/>
      <c r="B9" s="6"/>
      <c r="C9" s="6"/>
      <c r="D9" s="124"/>
      <c r="E9" s="124"/>
      <c r="F9" s="125"/>
      <c r="G9" s="125"/>
      <c r="H9" s="6"/>
      <c r="I9" s="129"/>
      <c r="J9" s="129"/>
      <c r="K9" s="6"/>
      <c r="L9" s="6"/>
      <c r="M9" s="6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ht="15.75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4"/>
      <c r="O10" s="128" t="s">
        <v>123</v>
      </c>
      <c r="P10" s="128"/>
      <c r="Q10" s="128"/>
      <c r="R10" s="128"/>
      <c r="S10" s="128"/>
      <c r="T10" s="128"/>
      <c r="U10" s="128"/>
      <c r="V10" s="128"/>
      <c r="W10" s="128"/>
      <c r="X10" s="128"/>
      <c r="Y10" s="132" t="s">
        <v>124</v>
      </c>
      <c r="Z10" s="132"/>
      <c r="AA10" s="132"/>
      <c r="AB10" s="132"/>
      <c r="AC10" s="132"/>
      <c r="AD10" s="132"/>
      <c r="AE10" s="132"/>
      <c r="AF10" s="4"/>
    </row>
    <row r="11" spans="1:32" ht="15.75" customHeight="1" x14ac:dyDescent="0.25">
      <c r="A11" s="6"/>
      <c r="B11" s="124" t="s">
        <v>2</v>
      </c>
      <c r="C11" s="124" t="s">
        <v>114</v>
      </c>
      <c r="D11" s="124" t="s">
        <v>3</v>
      </c>
      <c r="E11" s="124" t="s">
        <v>27</v>
      </c>
      <c r="F11" s="130" t="s">
        <v>122</v>
      </c>
      <c r="G11" s="124" t="s">
        <v>28</v>
      </c>
      <c r="H11" s="124" t="s">
        <v>130</v>
      </c>
      <c r="I11" s="124" t="s">
        <v>64</v>
      </c>
      <c r="J11" s="124" t="s">
        <v>65</v>
      </c>
      <c r="K11" s="124" t="s">
        <v>131</v>
      </c>
      <c r="L11" s="124" t="s">
        <v>4</v>
      </c>
      <c r="M11" s="6"/>
      <c r="N11" s="6"/>
      <c r="O11" s="128" t="s">
        <v>2</v>
      </c>
      <c r="P11" s="126" t="s">
        <v>114</v>
      </c>
      <c r="Q11" s="128" t="s">
        <v>3</v>
      </c>
      <c r="R11" s="128" t="s">
        <v>27</v>
      </c>
      <c r="S11" s="126" t="s">
        <v>122</v>
      </c>
      <c r="T11" s="128" t="s">
        <v>28</v>
      </c>
      <c r="U11" s="128" t="s">
        <v>66</v>
      </c>
      <c r="V11" s="128" t="s">
        <v>65</v>
      </c>
      <c r="W11" s="128" t="s">
        <v>133</v>
      </c>
      <c r="X11" s="128" t="s">
        <v>4</v>
      </c>
      <c r="Y11" s="123" t="s">
        <v>127</v>
      </c>
      <c r="Z11" s="123" t="s">
        <v>19</v>
      </c>
      <c r="AA11" s="123" t="s">
        <v>20</v>
      </c>
      <c r="AB11" s="123" t="s">
        <v>117</v>
      </c>
      <c r="AC11" s="123" t="s">
        <v>132</v>
      </c>
      <c r="AD11" s="123" t="s">
        <v>128</v>
      </c>
      <c r="AE11" s="123" t="s">
        <v>6</v>
      </c>
      <c r="AF11" s="4"/>
    </row>
    <row r="12" spans="1:32" ht="75" customHeight="1" x14ac:dyDescent="0.25">
      <c r="B12" s="124"/>
      <c r="C12" s="124"/>
      <c r="D12" s="124"/>
      <c r="E12" s="124"/>
      <c r="F12" s="131"/>
      <c r="G12" s="124"/>
      <c r="H12" s="124"/>
      <c r="I12" s="124"/>
      <c r="J12" s="124"/>
      <c r="K12" s="124"/>
      <c r="L12" s="124"/>
      <c r="M12" s="6"/>
      <c r="N12" s="6"/>
      <c r="O12" s="128"/>
      <c r="P12" s="127"/>
      <c r="Q12" s="128"/>
      <c r="R12" s="128"/>
      <c r="S12" s="127"/>
      <c r="T12" s="128"/>
      <c r="U12" s="128"/>
      <c r="V12" s="128"/>
      <c r="W12" s="128"/>
      <c r="X12" s="128"/>
      <c r="Y12" s="123"/>
      <c r="Z12" s="123"/>
      <c r="AA12" s="123"/>
      <c r="AB12" s="123"/>
      <c r="AC12" s="123"/>
      <c r="AD12" s="123"/>
      <c r="AE12" s="123"/>
      <c r="AF12" s="4"/>
    </row>
    <row r="13" spans="1:32" ht="15.75" customHeight="1" x14ac:dyDescent="0.25">
      <c r="B13" s="65"/>
      <c r="C13" s="65"/>
      <c r="D13" s="65"/>
      <c r="E13" s="65"/>
      <c r="F13" s="76"/>
      <c r="G13" s="66"/>
      <c r="H13" s="67" t="str">
        <f>IFERROR(IF(ISBLANK(G13),"",IF(B13=Matériels!$A$28,MIN(G13,Matériels!$F$28*C13),MIN(G13,INDEX(Matériels!$F$2:$F$31,MATCH(B13,Matériels!$A$2:$A$31,0))))),"")</f>
        <v/>
      </c>
      <c r="I13" s="66"/>
      <c r="J13" s="66"/>
      <c r="K13" s="67" t="str">
        <f t="shared" ref="K13:K76" si="0">IF(AND(G13="",ISBLANK(H13)),"",IF(G13&lt;H13,G13,H13))</f>
        <v/>
      </c>
      <c r="L13" s="65"/>
      <c r="M13" s="6"/>
      <c r="N13" s="6"/>
      <c r="O13" s="7" t="str">
        <f>IF((ANXE_1_DEPENSES_PREVISION!B13)=0,"",ANXE_1_DEPENSES_PREVISION!B13)</f>
        <v/>
      </c>
      <c r="P13" s="73" t="str">
        <f>IF((ANXE_1_DEPENSES_PREVISION!C13)=0,"",ANXE_1_DEPENSES_PREVISION!C13)</f>
        <v/>
      </c>
      <c r="Q13" s="73" t="str">
        <f>IF((ANXE_1_DEPENSES_PREVISION!D13)=0,"",ANXE_1_DEPENSES_PREVISION!D13)</f>
        <v/>
      </c>
      <c r="R13" s="73" t="str">
        <f>IF((ANXE_1_DEPENSES_PREVISION!E13)=0,"",ANXE_1_DEPENSES_PREVISION!E13)</f>
        <v/>
      </c>
      <c r="S13" s="77" t="str">
        <f>IF((ANXE_1_DEPENSES_PREVISION!F13)=0,"",ANXE_1_DEPENSES_PREVISION!F13)</f>
        <v/>
      </c>
      <c r="T13" s="75" t="str">
        <f>IF((ANXE_1_DEPENSES_PREVISION!G13)=0,"",ANXE_1_DEPENSES_PREVISION!G13)</f>
        <v/>
      </c>
      <c r="U13" s="75" t="str">
        <f>IF((ANXE_1_DEPENSES_PREVISION!I13)=0,"",ANXE_1_DEPENSES_PREVISION!I13)</f>
        <v/>
      </c>
      <c r="V13" s="75" t="str">
        <f>IF((ANXE_1_DEPENSES_PREVISION!J13)=0,"",ANXE_1_DEPENSES_PREVISION!J13)</f>
        <v/>
      </c>
      <c r="W13" s="75" t="str">
        <f>IF((ANXE_1_DEPENSES_PREVISION!G13)=0,"",ANXE_1_DEPENSES_PREVISION!G13)</f>
        <v/>
      </c>
      <c r="X13" s="73" t="str">
        <f>IF((ANXE_1_DEPENSES_PREVISION!L13)=0,"",ANXE_1_DEPENSES_PREVISION!L13)</f>
        <v/>
      </c>
      <c r="Y13" s="75"/>
      <c r="Z13" s="74" t="str">
        <f>IF(W13="","",W13-Y13)</f>
        <v/>
      </c>
      <c r="AA13" s="73" t="str">
        <f t="shared" ref="AA13:AA77" si="1">IF(W13="","",IF(Z13&gt;0,"Motif obligatoire",""))</f>
        <v/>
      </c>
      <c r="AB13" s="80" t="str">
        <f t="shared" ref="AB13:AB44" si="2">IFERROR(IF(OR(W13&lt;T13,W13&lt;U13,W13&lt;V13,W13=""),"",(W13-(MIN(T13,U13,V13)))/MIN(T13,U13,V13)),"")</f>
        <v/>
      </c>
      <c r="AC13" s="74" t="str">
        <f t="shared" ref="AC13:AC44" si="3">IF(W13="","",IF(MIN(T13,U13,V13)*1.15=0,"",MIN(T13,U13,V13)*1.15))</f>
        <v/>
      </c>
      <c r="AD13" s="75"/>
      <c r="AE13" s="73"/>
      <c r="AF13" s="4"/>
    </row>
    <row r="14" spans="1:32" ht="15.75" customHeight="1" x14ac:dyDescent="0.25">
      <c r="B14" s="65"/>
      <c r="C14" s="65"/>
      <c r="D14" s="65"/>
      <c r="E14" s="81"/>
      <c r="F14" s="76"/>
      <c r="G14" s="66"/>
      <c r="H14" s="67" t="str">
        <f>IFERROR(IF(ISBLANK(G14),"",IF(B14=Matériels!$A$28,MIN(G14,Matériels!$F$28*C14),MIN(G14,INDEX(Matériels!$F$2:$F$31,MATCH(B14,Matériels!$A$2:$A$31,0))))),"")</f>
        <v/>
      </c>
      <c r="I14" s="66"/>
      <c r="J14" s="66"/>
      <c r="K14" s="67" t="str">
        <f t="shared" si="0"/>
        <v/>
      </c>
      <c r="L14" s="65"/>
      <c r="M14" s="6"/>
      <c r="N14" s="6"/>
      <c r="O14" s="7" t="str">
        <f>IF((ANXE_1_DEPENSES_PREVISION!B14)=0,"",ANXE_1_DEPENSES_PREVISION!B14)</f>
        <v/>
      </c>
      <c r="P14" s="73" t="str">
        <f>IF((ANXE_1_DEPENSES_PREVISION!C14)=0,"",ANXE_1_DEPENSES_PREVISION!C14)</f>
        <v/>
      </c>
      <c r="Q14" s="73" t="str">
        <f>IF((ANXE_1_DEPENSES_PREVISION!D14)=0,"",ANXE_1_DEPENSES_PREVISION!D14)</f>
        <v/>
      </c>
      <c r="R14" s="73" t="str">
        <f>IF((ANXE_1_DEPENSES_PREVISION!E14)=0,"",ANXE_1_DEPENSES_PREVISION!E14)</f>
        <v/>
      </c>
      <c r="S14" s="77" t="str">
        <f>IF((ANXE_1_DEPENSES_PREVISION!F14)=0,"",ANXE_1_DEPENSES_PREVISION!F14)</f>
        <v/>
      </c>
      <c r="T14" s="75" t="str">
        <f>IF((ANXE_1_DEPENSES_PREVISION!G14)=0,"",ANXE_1_DEPENSES_PREVISION!G14)</f>
        <v/>
      </c>
      <c r="U14" s="75" t="str">
        <f>IF((ANXE_1_DEPENSES_PREVISION!I14)=0,"",ANXE_1_DEPENSES_PREVISION!I14)</f>
        <v/>
      </c>
      <c r="V14" s="75" t="str">
        <f>IF((ANXE_1_DEPENSES_PREVISION!J14)=0,"",ANXE_1_DEPENSES_PREVISION!J14)</f>
        <v/>
      </c>
      <c r="W14" s="75" t="str">
        <f>IF((ANXE_1_DEPENSES_PREVISION!G14)=0,"",ANXE_1_DEPENSES_PREVISION!G14)</f>
        <v/>
      </c>
      <c r="X14" s="73" t="str">
        <f>IF((ANXE_1_DEPENSES_PREVISION!L14)=0,"",ANXE_1_DEPENSES_PREVISION!L14)</f>
        <v/>
      </c>
      <c r="Y14" s="75"/>
      <c r="Z14" s="74" t="str">
        <f t="shared" ref="Z14:Z77" si="4">IF(W14="","",W14-Y14)</f>
        <v/>
      </c>
      <c r="AA14" s="73" t="str">
        <f t="shared" si="1"/>
        <v/>
      </c>
      <c r="AB14" s="80" t="str">
        <f t="shared" si="2"/>
        <v/>
      </c>
      <c r="AC14" s="74" t="str">
        <f t="shared" si="3"/>
        <v/>
      </c>
      <c r="AD14" s="75"/>
      <c r="AE14" s="73"/>
      <c r="AF14" s="4"/>
    </row>
    <row r="15" spans="1:32" ht="15.75" customHeight="1" x14ac:dyDescent="0.25">
      <c r="B15" s="65"/>
      <c r="C15" s="65"/>
      <c r="D15" s="65"/>
      <c r="E15" s="81"/>
      <c r="F15" s="76"/>
      <c r="G15" s="66"/>
      <c r="H15" s="67" t="str">
        <f>IFERROR(IF(ISBLANK(G15),"",IF(B15=Matériels!$A$28,MIN(G15,Matériels!$F$28*C15),MIN(G15,INDEX(Matériels!$F$2:$F$31,MATCH(B15,Matériels!$A$2:$A$31,0))))),"")</f>
        <v/>
      </c>
      <c r="I15" s="66"/>
      <c r="J15" s="66"/>
      <c r="K15" s="67" t="str">
        <f t="shared" si="0"/>
        <v/>
      </c>
      <c r="L15" s="65"/>
      <c r="M15" s="6"/>
      <c r="N15" s="6"/>
      <c r="O15" s="7" t="str">
        <f>IF((ANXE_1_DEPENSES_PREVISION!B15)=0,"",ANXE_1_DEPENSES_PREVISION!B15)</f>
        <v/>
      </c>
      <c r="P15" s="73" t="str">
        <f>IF((ANXE_1_DEPENSES_PREVISION!C15)=0,"",ANXE_1_DEPENSES_PREVISION!C15)</f>
        <v/>
      </c>
      <c r="Q15" s="73" t="str">
        <f>IF((ANXE_1_DEPENSES_PREVISION!D15)=0,"",ANXE_1_DEPENSES_PREVISION!D15)</f>
        <v/>
      </c>
      <c r="R15" s="73" t="str">
        <f>IF((ANXE_1_DEPENSES_PREVISION!E15)=0,"",ANXE_1_DEPENSES_PREVISION!E15)</f>
        <v/>
      </c>
      <c r="S15" s="77" t="str">
        <f>IF((ANXE_1_DEPENSES_PREVISION!F15)=0,"",ANXE_1_DEPENSES_PREVISION!F15)</f>
        <v/>
      </c>
      <c r="T15" s="75" t="str">
        <f>IF((ANXE_1_DEPENSES_PREVISION!G15)=0,"",ANXE_1_DEPENSES_PREVISION!G15)</f>
        <v/>
      </c>
      <c r="U15" s="75" t="str">
        <f>IF((ANXE_1_DEPENSES_PREVISION!I15)=0,"",ANXE_1_DEPENSES_PREVISION!I15)</f>
        <v/>
      </c>
      <c r="V15" s="75" t="str">
        <f>IF((ANXE_1_DEPENSES_PREVISION!J15)=0,"",ANXE_1_DEPENSES_PREVISION!J15)</f>
        <v/>
      </c>
      <c r="W15" s="75" t="str">
        <f>IF((ANXE_1_DEPENSES_PREVISION!G15)=0,"",ANXE_1_DEPENSES_PREVISION!G15)</f>
        <v/>
      </c>
      <c r="X15" s="73" t="str">
        <f>IF((ANXE_1_DEPENSES_PREVISION!L15)=0,"",ANXE_1_DEPENSES_PREVISION!L15)</f>
        <v/>
      </c>
      <c r="Y15" s="75"/>
      <c r="Z15" s="74" t="str">
        <f t="shared" si="4"/>
        <v/>
      </c>
      <c r="AA15" s="73" t="str">
        <f t="shared" si="1"/>
        <v/>
      </c>
      <c r="AB15" s="80" t="str">
        <f t="shared" si="2"/>
        <v/>
      </c>
      <c r="AC15" s="74" t="str">
        <f t="shared" si="3"/>
        <v/>
      </c>
      <c r="AD15" s="75"/>
      <c r="AE15" s="73"/>
      <c r="AF15" s="4"/>
    </row>
    <row r="16" spans="1:32" ht="15.75" customHeight="1" x14ac:dyDescent="0.25">
      <c r="B16" s="65"/>
      <c r="C16" s="65"/>
      <c r="D16" s="65"/>
      <c r="E16" s="81"/>
      <c r="F16" s="76"/>
      <c r="G16" s="66"/>
      <c r="H16" s="67" t="str">
        <f>IFERROR(IF(ISBLANK(G16),"",IF(B16=Matériels!$A$28,MIN(G16,Matériels!$F$28*C16),MIN(G16,INDEX(Matériels!$F$2:$F$31,MATCH(B16,Matériels!$A$2:$A$31,0))))),"")</f>
        <v/>
      </c>
      <c r="I16" s="66"/>
      <c r="J16" s="66"/>
      <c r="K16" s="67" t="str">
        <f t="shared" si="0"/>
        <v/>
      </c>
      <c r="L16" s="65"/>
      <c r="M16" s="6"/>
      <c r="N16" s="6"/>
      <c r="O16" s="7" t="str">
        <f>IF((ANXE_1_DEPENSES_PREVISION!B16)=0,"",ANXE_1_DEPENSES_PREVISION!B16)</f>
        <v/>
      </c>
      <c r="P16" s="73" t="str">
        <f>IF((ANXE_1_DEPENSES_PREVISION!C16)=0,"",ANXE_1_DEPENSES_PREVISION!C16)</f>
        <v/>
      </c>
      <c r="Q16" s="73" t="str">
        <f>IF((ANXE_1_DEPENSES_PREVISION!D16)=0,"",ANXE_1_DEPENSES_PREVISION!D16)</f>
        <v/>
      </c>
      <c r="R16" s="73" t="str">
        <f>IF((ANXE_1_DEPENSES_PREVISION!E16)=0,"",ANXE_1_DEPENSES_PREVISION!E16)</f>
        <v/>
      </c>
      <c r="S16" s="77" t="str">
        <f>IF((ANXE_1_DEPENSES_PREVISION!F16)=0,"",ANXE_1_DEPENSES_PREVISION!F16)</f>
        <v/>
      </c>
      <c r="T16" s="75" t="str">
        <f>IF((ANXE_1_DEPENSES_PREVISION!G16)=0,"",ANXE_1_DEPENSES_PREVISION!G16)</f>
        <v/>
      </c>
      <c r="U16" s="75" t="str">
        <f>IF((ANXE_1_DEPENSES_PREVISION!I16)=0,"",ANXE_1_DEPENSES_PREVISION!I16)</f>
        <v/>
      </c>
      <c r="V16" s="75" t="str">
        <f>IF((ANXE_1_DEPENSES_PREVISION!J16)=0,"",ANXE_1_DEPENSES_PREVISION!J16)</f>
        <v/>
      </c>
      <c r="W16" s="75" t="str">
        <f>IF((ANXE_1_DEPENSES_PREVISION!G16)=0,"",ANXE_1_DEPENSES_PREVISION!G16)</f>
        <v/>
      </c>
      <c r="X16" s="73" t="str">
        <f>IF((ANXE_1_DEPENSES_PREVISION!L16)=0,"",ANXE_1_DEPENSES_PREVISION!L16)</f>
        <v/>
      </c>
      <c r="Y16" s="75"/>
      <c r="Z16" s="74" t="str">
        <f t="shared" si="4"/>
        <v/>
      </c>
      <c r="AA16" s="73" t="str">
        <f t="shared" si="1"/>
        <v/>
      </c>
      <c r="AB16" s="80" t="str">
        <f t="shared" si="2"/>
        <v/>
      </c>
      <c r="AC16" s="74" t="str">
        <f t="shared" si="3"/>
        <v/>
      </c>
      <c r="AD16" s="75"/>
      <c r="AE16" s="73"/>
      <c r="AF16" s="4"/>
    </row>
    <row r="17" spans="2:32" ht="15.75" customHeight="1" x14ac:dyDescent="0.25">
      <c r="B17" s="65"/>
      <c r="C17" s="65"/>
      <c r="D17" s="65"/>
      <c r="E17" s="81"/>
      <c r="F17" s="76"/>
      <c r="G17" s="66"/>
      <c r="H17" s="67" t="str">
        <f>IFERROR(IF(ISBLANK(G17),"",IF(B17=Matériels!$A$28,MIN(G17,Matériels!$F$28*C17),MIN(G17,INDEX(Matériels!$F$2:$F$31,MATCH(B17,Matériels!$A$2:$A$31,0))))),"")</f>
        <v/>
      </c>
      <c r="I17" s="66"/>
      <c r="J17" s="66"/>
      <c r="K17" s="67" t="str">
        <f t="shared" si="0"/>
        <v/>
      </c>
      <c r="L17" s="65"/>
      <c r="M17" s="6"/>
      <c r="N17" s="6"/>
      <c r="O17" s="7" t="str">
        <f>IF((ANXE_1_DEPENSES_PREVISION!B17)=0,"",ANXE_1_DEPENSES_PREVISION!B17)</f>
        <v/>
      </c>
      <c r="P17" s="73" t="str">
        <f>IF((ANXE_1_DEPENSES_PREVISION!C17)=0,"",ANXE_1_DEPENSES_PREVISION!C17)</f>
        <v/>
      </c>
      <c r="Q17" s="73" t="str">
        <f>IF((ANXE_1_DEPENSES_PREVISION!D17)=0,"",ANXE_1_DEPENSES_PREVISION!D17)</f>
        <v/>
      </c>
      <c r="R17" s="73" t="str">
        <f>IF((ANXE_1_DEPENSES_PREVISION!E17)=0,"",ANXE_1_DEPENSES_PREVISION!E17)</f>
        <v/>
      </c>
      <c r="S17" s="77" t="str">
        <f>IF((ANXE_1_DEPENSES_PREVISION!F17)=0,"",ANXE_1_DEPENSES_PREVISION!F17)</f>
        <v/>
      </c>
      <c r="T17" s="75" t="str">
        <f>IF((ANXE_1_DEPENSES_PREVISION!G17)=0,"",ANXE_1_DEPENSES_PREVISION!G17)</f>
        <v/>
      </c>
      <c r="U17" s="75" t="str">
        <f>IF((ANXE_1_DEPENSES_PREVISION!I17)=0,"",ANXE_1_DEPENSES_PREVISION!I17)</f>
        <v/>
      </c>
      <c r="V17" s="75" t="str">
        <f>IF((ANXE_1_DEPENSES_PREVISION!J17)=0,"",ANXE_1_DEPENSES_PREVISION!J17)</f>
        <v/>
      </c>
      <c r="W17" s="75" t="str">
        <f>IF((ANXE_1_DEPENSES_PREVISION!G17)=0,"",ANXE_1_DEPENSES_PREVISION!G17)</f>
        <v/>
      </c>
      <c r="X17" s="73" t="str">
        <f>IF((ANXE_1_DEPENSES_PREVISION!L17)=0,"",ANXE_1_DEPENSES_PREVISION!L17)</f>
        <v/>
      </c>
      <c r="Y17" s="75"/>
      <c r="Z17" s="74" t="str">
        <f t="shared" si="4"/>
        <v/>
      </c>
      <c r="AA17" s="73" t="str">
        <f t="shared" si="1"/>
        <v/>
      </c>
      <c r="AB17" s="80" t="str">
        <f t="shared" si="2"/>
        <v/>
      </c>
      <c r="AC17" s="74" t="str">
        <f t="shared" si="3"/>
        <v/>
      </c>
      <c r="AD17" s="75"/>
      <c r="AE17" s="73"/>
      <c r="AF17" s="4"/>
    </row>
    <row r="18" spans="2:32" ht="15.75" customHeight="1" x14ac:dyDescent="0.25">
      <c r="B18" s="65"/>
      <c r="C18" s="65"/>
      <c r="D18" s="65"/>
      <c r="E18" s="81"/>
      <c r="F18" s="76"/>
      <c r="G18" s="66"/>
      <c r="H18" s="67" t="str">
        <f>IFERROR(IF(ISBLANK(G18),"",IF(B18=Matériels!$A$28,MIN(G18,Matériels!$F$28*C18),MIN(G18,INDEX(Matériels!$F$2:$F$31,MATCH(B18,Matériels!$A$2:$A$31,0))))),"")</f>
        <v/>
      </c>
      <c r="I18" s="66"/>
      <c r="J18" s="66"/>
      <c r="K18" s="67" t="str">
        <f t="shared" si="0"/>
        <v/>
      </c>
      <c r="L18" s="65"/>
      <c r="M18" s="6"/>
      <c r="N18" s="6"/>
      <c r="O18" s="7" t="str">
        <f>IF((ANXE_1_DEPENSES_PREVISION!B18)=0,"",ANXE_1_DEPENSES_PREVISION!B18)</f>
        <v/>
      </c>
      <c r="P18" s="73" t="str">
        <f>IF((ANXE_1_DEPENSES_PREVISION!C18)=0,"",ANXE_1_DEPENSES_PREVISION!C18)</f>
        <v/>
      </c>
      <c r="Q18" s="73" t="str">
        <f>IF((ANXE_1_DEPENSES_PREVISION!D18)=0,"",ANXE_1_DEPENSES_PREVISION!D18)</f>
        <v/>
      </c>
      <c r="R18" s="73" t="str">
        <f>IF((ANXE_1_DEPENSES_PREVISION!E18)=0,"",ANXE_1_DEPENSES_PREVISION!E18)</f>
        <v/>
      </c>
      <c r="S18" s="77" t="str">
        <f>IF((ANXE_1_DEPENSES_PREVISION!F18)=0,"",ANXE_1_DEPENSES_PREVISION!F18)</f>
        <v/>
      </c>
      <c r="T18" s="75" t="str">
        <f>IF((ANXE_1_DEPENSES_PREVISION!G18)=0,"",ANXE_1_DEPENSES_PREVISION!G18)</f>
        <v/>
      </c>
      <c r="U18" s="75" t="str">
        <f>IF((ANXE_1_DEPENSES_PREVISION!I18)=0,"",ANXE_1_DEPENSES_PREVISION!I18)</f>
        <v/>
      </c>
      <c r="V18" s="75" t="str">
        <f>IF((ANXE_1_DEPENSES_PREVISION!J18)=0,"",ANXE_1_DEPENSES_PREVISION!J18)</f>
        <v/>
      </c>
      <c r="W18" s="75" t="str">
        <f>IF((ANXE_1_DEPENSES_PREVISION!G18)=0,"",ANXE_1_DEPENSES_PREVISION!G18)</f>
        <v/>
      </c>
      <c r="X18" s="73" t="str">
        <f>IF((ANXE_1_DEPENSES_PREVISION!L18)=0,"",ANXE_1_DEPENSES_PREVISION!L18)</f>
        <v/>
      </c>
      <c r="Y18" s="75"/>
      <c r="Z18" s="74" t="str">
        <f t="shared" si="4"/>
        <v/>
      </c>
      <c r="AA18" s="73" t="str">
        <f t="shared" si="1"/>
        <v/>
      </c>
      <c r="AB18" s="80" t="str">
        <f t="shared" si="2"/>
        <v/>
      </c>
      <c r="AC18" s="74" t="str">
        <f t="shared" si="3"/>
        <v/>
      </c>
      <c r="AD18" s="75"/>
      <c r="AE18" s="73"/>
      <c r="AF18" s="4"/>
    </row>
    <row r="19" spans="2:32" ht="15.75" customHeight="1" x14ac:dyDescent="0.25">
      <c r="B19" s="65"/>
      <c r="C19" s="65"/>
      <c r="D19" s="65"/>
      <c r="E19" s="81"/>
      <c r="F19" s="76"/>
      <c r="G19" s="66"/>
      <c r="H19" s="67" t="str">
        <f>IFERROR(IF(ISBLANK(G19),"",IF(B19=Matériels!$A$28,MIN(G19,Matériels!$F$28*C19),MIN(G19,INDEX(Matériels!$F$2:$F$31,MATCH(B19,Matériels!$A$2:$A$31,0))))),"")</f>
        <v/>
      </c>
      <c r="I19" s="66"/>
      <c r="J19" s="66"/>
      <c r="K19" s="67" t="str">
        <f t="shared" si="0"/>
        <v/>
      </c>
      <c r="L19" s="65"/>
      <c r="M19" s="6"/>
      <c r="N19" s="6"/>
      <c r="O19" s="7" t="str">
        <f>IF((ANXE_1_DEPENSES_PREVISION!B19)=0,"",ANXE_1_DEPENSES_PREVISION!B19)</f>
        <v/>
      </c>
      <c r="P19" s="73" t="str">
        <f>IF((ANXE_1_DEPENSES_PREVISION!C19)=0,"",ANXE_1_DEPENSES_PREVISION!C19)</f>
        <v/>
      </c>
      <c r="Q19" s="73" t="str">
        <f>IF((ANXE_1_DEPENSES_PREVISION!D19)=0,"",ANXE_1_DEPENSES_PREVISION!D19)</f>
        <v/>
      </c>
      <c r="R19" s="73" t="str">
        <f>IF((ANXE_1_DEPENSES_PREVISION!E19)=0,"",ANXE_1_DEPENSES_PREVISION!E19)</f>
        <v/>
      </c>
      <c r="S19" s="77" t="str">
        <f>IF((ANXE_1_DEPENSES_PREVISION!F19)=0,"",ANXE_1_DEPENSES_PREVISION!F19)</f>
        <v/>
      </c>
      <c r="T19" s="75" t="str">
        <f>IF((ANXE_1_DEPENSES_PREVISION!G19)=0,"",ANXE_1_DEPENSES_PREVISION!G19)</f>
        <v/>
      </c>
      <c r="U19" s="75" t="str">
        <f>IF((ANXE_1_DEPENSES_PREVISION!I19)=0,"",ANXE_1_DEPENSES_PREVISION!I19)</f>
        <v/>
      </c>
      <c r="V19" s="75" t="str">
        <f>IF((ANXE_1_DEPENSES_PREVISION!J19)=0,"",ANXE_1_DEPENSES_PREVISION!J19)</f>
        <v/>
      </c>
      <c r="W19" s="75" t="str">
        <f>IF((ANXE_1_DEPENSES_PREVISION!G19)=0,"",ANXE_1_DEPENSES_PREVISION!G19)</f>
        <v/>
      </c>
      <c r="X19" s="73" t="str">
        <f>IF((ANXE_1_DEPENSES_PREVISION!L19)=0,"",ANXE_1_DEPENSES_PREVISION!L19)</f>
        <v/>
      </c>
      <c r="Y19" s="75"/>
      <c r="Z19" s="74" t="str">
        <f t="shared" si="4"/>
        <v/>
      </c>
      <c r="AA19" s="73" t="str">
        <f t="shared" si="1"/>
        <v/>
      </c>
      <c r="AB19" s="80" t="str">
        <f t="shared" si="2"/>
        <v/>
      </c>
      <c r="AC19" s="74" t="str">
        <f t="shared" si="3"/>
        <v/>
      </c>
      <c r="AD19" s="75"/>
      <c r="AE19" s="73"/>
      <c r="AF19" s="4"/>
    </row>
    <row r="20" spans="2:32" ht="15.75" customHeight="1" x14ac:dyDescent="0.25">
      <c r="B20" s="65"/>
      <c r="C20" s="65"/>
      <c r="D20" s="65"/>
      <c r="E20" s="81"/>
      <c r="F20" s="76"/>
      <c r="G20" s="66"/>
      <c r="H20" s="67" t="str">
        <f>IFERROR(IF(ISBLANK(G20),"",IF(B20=Matériels!$A$28,MIN(G20,Matériels!$F$28*C20),MIN(G20,INDEX(Matériels!$F$2:$F$31,MATCH(B20,Matériels!$A$2:$A$31,0))))),"")</f>
        <v/>
      </c>
      <c r="I20" s="66"/>
      <c r="J20" s="66"/>
      <c r="K20" s="67" t="str">
        <f t="shared" si="0"/>
        <v/>
      </c>
      <c r="L20" s="65"/>
      <c r="M20" s="6"/>
      <c r="N20" s="6"/>
      <c r="O20" s="7" t="str">
        <f>IF((ANXE_1_DEPENSES_PREVISION!B20)=0,"",ANXE_1_DEPENSES_PREVISION!B20)</f>
        <v/>
      </c>
      <c r="P20" s="73" t="str">
        <f>IF((ANXE_1_DEPENSES_PREVISION!C20)=0,"",ANXE_1_DEPENSES_PREVISION!C20)</f>
        <v/>
      </c>
      <c r="Q20" s="73" t="str">
        <f>IF((ANXE_1_DEPENSES_PREVISION!D20)=0,"",ANXE_1_DEPENSES_PREVISION!D20)</f>
        <v/>
      </c>
      <c r="R20" s="73" t="str">
        <f>IF((ANXE_1_DEPENSES_PREVISION!E20)=0,"",ANXE_1_DEPENSES_PREVISION!E20)</f>
        <v/>
      </c>
      <c r="S20" s="77" t="str">
        <f>IF((ANXE_1_DEPENSES_PREVISION!F20)=0,"",ANXE_1_DEPENSES_PREVISION!F20)</f>
        <v/>
      </c>
      <c r="T20" s="75" t="str">
        <f>IF((ANXE_1_DEPENSES_PREVISION!G20)=0,"",ANXE_1_DEPENSES_PREVISION!G20)</f>
        <v/>
      </c>
      <c r="U20" s="75" t="str">
        <f>IF((ANXE_1_DEPENSES_PREVISION!I20)=0,"",ANXE_1_DEPENSES_PREVISION!I20)</f>
        <v/>
      </c>
      <c r="V20" s="75" t="str">
        <f>IF((ANXE_1_DEPENSES_PREVISION!J20)=0,"",ANXE_1_DEPENSES_PREVISION!J20)</f>
        <v/>
      </c>
      <c r="W20" s="75" t="str">
        <f>IF((ANXE_1_DEPENSES_PREVISION!G20)=0,"",ANXE_1_DEPENSES_PREVISION!G20)</f>
        <v/>
      </c>
      <c r="X20" s="73" t="str">
        <f>IF((ANXE_1_DEPENSES_PREVISION!L20)=0,"",ANXE_1_DEPENSES_PREVISION!L20)</f>
        <v/>
      </c>
      <c r="Y20" s="75"/>
      <c r="Z20" s="74" t="str">
        <f t="shared" si="4"/>
        <v/>
      </c>
      <c r="AA20" s="73" t="str">
        <f t="shared" si="1"/>
        <v/>
      </c>
      <c r="AB20" s="80" t="str">
        <f t="shared" si="2"/>
        <v/>
      </c>
      <c r="AC20" s="74" t="str">
        <f t="shared" si="3"/>
        <v/>
      </c>
      <c r="AD20" s="75"/>
      <c r="AE20" s="73"/>
      <c r="AF20" s="4"/>
    </row>
    <row r="21" spans="2:32" ht="15" customHeight="1" x14ac:dyDescent="0.25">
      <c r="B21" s="65"/>
      <c r="C21" s="65"/>
      <c r="D21" s="65"/>
      <c r="E21" s="81"/>
      <c r="F21" s="76"/>
      <c r="G21" s="66"/>
      <c r="H21" s="67" t="str">
        <f>IFERROR(IF(ISBLANK(G21),"",IF(B21=Matériels!$A$28,MIN(G21,Matériels!$F$28*C21),MIN(G21,INDEX(Matériels!$F$2:$F$31,MATCH(B21,Matériels!$A$2:$A$31,0))))),"")</f>
        <v/>
      </c>
      <c r="I21" s="66"/>
      <c r="J21" s="66"/>
      <c r="K21" s="67" t="str">
        <f t="shared" si="0"/>
        <v/>
      </c>
      <c r="L21" s="65"/>
      <c r="M21" s="6"/>
      <c r="N21" s="6"/>
      <c r="O21" s="7" t="str">
        <f>IF((ANXE_1_DEPENSES_PREVISION!B21)=0,"",ANXE_1_DEPENSES_PREVISION!B21)</f>
        <v/>
      </c>
      <c r="P21" s="73" t="str">
        <f>IF((ANXE_1_DEPENSES_PREVISION!C21)=0,"",ANXE_1_DEPENSES_PREVISION!C21)</f>
        <v/>
      </c>
      <c r="Q21" s="73" t="str">
        <f>IF((ANXE_1_DEPENSES_PREVISION!D21)=0,"",ANXE_1_DEPENSES_PREVISION!D21)</f>
        <v/>
      </c>
      <c r="R21" s="73" t="str">
        <f>IF((ANXE_1_DEPENSES_PREVISION!E21)=0,"",ANXE_1_DEPENSES_PREVISION!E21)</f>
        <v/>
      </c>
      <c r="S21" s="77" t="str">
        <f>IF((ANXE_1_DEPENSES_PREVISION!F21)=0,"",ANXE_1_DEPENSES_PREVISION!F21)</f>
        <v/>
      </c>
      <c r="T21" s="75" t="str">
        <f>IF((ANXE_1_DEPENSES_PREVISION!G21)=0,"",ANXE_1_DEPENSES_PREVISION!G21)</f>
        <v/>
      </c>
      <c r="U21" s="75" t="str">
        <f>IF((ANXE_1_DEPENSES_PREVISION!I21)=0,"",ANXE_1_DEPENSES_PREVISION!I21)</f>
        <v/>
      </c>
      <c r="V21" s="75" t="str">
        <f>IF((ANXE_1_DEPENSES_PREVISION!J21)=0,"",ANXE_1_DEPENSES_PREVISION!J21)</f>
        <v/>
      </c>
      <c r="W21" s="75" t="str">
        <f>IF((ANXE_1_DEPENSES_PREVISION!G21)=0,"",ANXE_1_DEPENSES_PREVISION!G21)</f>
        <v/>
      </c>
      <c r="X21" s="73" t="str">
        <f>IF((ANXE_1_DEPENSES_PREVISION!L21)=0,"",ANXE_1_DEPENSES_PREVISION!L21)</f>
        <v/>
      </c>
      <c r="Y21" s="75"/>
      <c r="Z21" s="74" t="str">
        <f t="shared" si="4"/>
        <v/>
      </c>
      <c r="AA21" s="73" t="str">
        <f t="shared" si="1"/>
        <v/>
      </c>
      <c r="AB21" s="80" t="str">
        <f t="shared" si="2"/>
        <v/>
      </c>
      <c r="AC21" s="74" t="str">
        <f t="shared" si="3"/>
        <v/>
      </c>
      <c r="AD21" s="75"/>
      <c r="AE21" s="73"/>
      <c r="AF21" s="4"/>
    </row>
    <row r="22" spans="2:32" ht="15.75" customHeight="1" x14ac:dyDescent="0.25">
      <c r="B22" s="65"/>
      <c r="C22" s="65"/>
      <c r="D22" s="65"/>
      <c r="E22" s="81"/>
      <c r="F22" s="76"/>
      <c r="G22" s="66"/>
      <c r="H22" s="67" t="str">
        <f>IFERROR(IF(ISBLANK(G22),"",IF(B22=Matériels!$A$28,MIN(G22,Matériels!$F$28*C22),MIN(G22,INDEX(Matériels!$F$2:$F$31,MATCH(B22,Matériels!$A$2:$A$31,0))))),"")</f>
        <v/>
      </c>
      <c r="I22" s="66"/>
      <c r="J22" s="66"/>
      <c r="K22" s="67" t="str">
        <f t="shared" si="0"/>
        <v/>
      </c>
      <c r="L22" s="65"/>
      <c r="M22" s="6"/>
      <c r="N22" s="6"/>
      <c r="O22" s="7" t="str">
        <f>IF((ANXE_1_DEPENSES_PREVISION!B22)=0,"",ANXE_1_DEPENSES_PREVISION!B22)</f>
        <v/>
      </c>
      <c r="P22" s="73" t="str">
        <f>IF((ANXE_1_DEPENSES_PREVISION!C22)=0,"",ANXE_1_DEPENSES_PREVISION!C22)</f>
        <v/>
      </c>
      <c r="Q22" s="73" t="str">
        <f>IF((ANXE_1_DEPENSES_PREVISION!D22)=0,"",ANXE_1_DEPENSES_PREVISION!D22)</f>
        <v/>
      </c>
      <c r="R22" s="73" t="str">
        <f>IF((ANXE_1_DEPENSES_PREVISION!E22)=0,"",ANXE_1_DEPENSES_PREVISION!E22)</f>
        <v/>
      </c>
      <c r="S22" s="77" t="str">
        <f>IF((ANXE_1_DEPENSES_PREVISION!F22)=0,"",ANXE_1_DEPENSES_PREVISION!F22)</f>
        <v/>
      </c>
      <c r="T22" s="75" t="str">
        <f>IF((ANXE_1_DEPENSES_PREVISION!G22)=0,"",ANXE_1_DEPENSES_PREVISION!G22)</f>
        <v/>
      </c>
      <c r="U22" s="75" t="str">
        <f>IF((ANXE_1_DEPENSES_PREVISION!I22)=0,"",ANXE_1_DEPENSES_PREVISION!I22)</f>
        <v/>
      </c>
      <c r="V22" s="75" t="str">
        <f>IF((ANXE_1_DEPENSES_PREVISION!J22)=0,"",ANXE_1_DEPENSES_PREVISION!J22)</f>
        <v/>
      </c>
      <c r="W22" s="75" t="str">
        <f>IF((ANXE_1_DEPENSES_PREVISION!G22)=0,"",ANXE_1_DEPENSES_PREVISION!G22)</f>
        <v/>
      </c>
      <c r="X22" s="73" t="str">
        <f>IF((ANXE_1_DEPENSES_PREVISION!L22)=0,"",ANXE_1_DEPENSES_PREVISION!L22)</f>
        <v/>
      </c>
      <c r="Y22" s="75"/>
      <c r="Z22" s="74" t="str">
        <f t="shared" si="4"/>
        <v/>
      </c>
      <c r="AA22" s="73" t="str">
        <f t="shared" si="1"/>
        <v/>
      </c>
      <c r="AB22" s="80" t="str">
        <f t="shared" si="2"/>
        <v/>
      </c>
      <c r="AC22" s="74" t="str">
        <f t="shared" si="3"/>
        <v/>
      </c>
      <c r="AD22" s="75"/>
      <c r="AE22" s="73"/>
      <c r="AF22" s="4"/>
    </row>
    <row r="23" spans="2:32" ht="15.75" customHeight="1" x14ac:dyDescent="0.25">
      <c r="B23" s="65"/>
      <c r="C23" s="65"/>
      <c r="D23" s="65"/>
      <c r="E23" s="81"/>
      <c r="F23" s="76"/>
      <c r="G23" s="66"/>
      <c r="H23" s="67" t="str">
        <f>IFERROR(IF(ISBLANK(G23),"",IF(B23=Matériels!$A$28,MIN(G23,Matériels!$F$28*C23),MIN(G23,INDEX(Matériels!$F$2:$F$31,MATCH(B23,Matériels!$A$2:$A$31,0))))),"")</f>
        <v/>
      </c>
      <c r="I23" s="66"/>
      <c r="J23" s="66"/>
      <c r="K23" s="67" t="str">
        <f t="shared" si="0"/>
        <v/>
      </c>
      <c r="L23" s="65"/>
      <c r="M23" s="6"/>
      <c r="N23" s="6"/>
      <c r="O23" s="7" t="str">
        <f>IF((ANXE_1_DEPENSES_PREVISION!B23)=0,"",ANXE_1_DEPENSES_PREVISION!B23)</f>
        <v/>
      </c>
      <c r="P23" s="73" t="str">
        <f>IF((ANXE_1_DEPENSES_PREVISION!C23)=0,"",ANXE_1_DEPENSES_PREVISION!C23)</f>
        <v/>
      </c>
      <c r="Q23" s="73" t="str">
        <f>IF((ANXE_1_DEPENSES_PREVISION!D23)=0,"",ANXE_1_DEPENSES_PREVISION!D23)</f>
        <v/>
      </c>
      <c r="R23" s="73" t="str">
        <f>IF((ANXE_1_DEPENSES_PREVISION!E23)=0,"",ANXE_1_DEPENSES_PREVISION!E23)</f>
        <v/>
      </c>
      <c r="S23" s="77" t="str">
        <f>IF((ANXE_1_DEPENSES_PREVISION!F23)=0,"",ANXE_1_DEPENSES_PREVISION!F23)</f>
        <v/>
      </c>
      <c r="T23" s="75" t="str">
        <f>IF((ANXE_1_DEPENSES_PREVISION!G23)=0,"",ANXE_1_DEPENSES_PREVISION!G23)</f>
        <v/>
      </c>
      <c r="U23" s="75" t="str">
        <f>IF((ANXE_1_DEPENSES_PREVISION!I23)=0,"",ANXE_1_DEPENSES_PREVISION!I23)</f>
        <v/>
      </c>
      <c r="V23" s="75" t="str">
        <f>IF((ANXE_1_DEPENSES_PREVISION!J23)=0,"",ANXE_1_DEPENSES_PREVISION!J23)</f>
        <v/>
      </c>
      <c r="W23" s="75" t="str">
        <f>IF((ANXE_1_DEPENSES_PREVISION!G23)=0,"",ANXE_1_DEPENSES_PREVISION!G23)</f>
        <v/>
      </c>
      <c r="X23" s="73" t="str">
        <f>IF((ANXE_1_DEPENSES_PREVISION!L23)=0,"",ANXE_1_DEPENSES_PREVISION!L23)</f>
        <v/>
      </c>
      <c r="Y23" s="75"/>
      <c r="Z23" s="74" t="str">
        <f t="shared" si="4"/>
        <v/>
      </c>
      <c r="AA23" s="73" t="str">
        <f t="shared" si="1"/>
        <v/>
      </c>
      <c r="AB23" s="80" t="str">
        <f t="shared" si="2"/>
        <v/>
      </c>
      <c r="AC23" s="74" t="str">
        <f t="shared" si="3"/>
        <v/>
      </c>
      <c r="AD23" s="75"/>
      <c r="AE23" s="73"/>
      <c r="AF23" s="4"/>
    </row>
    <row r="24" spans="2:32" ht="15.75" customHeight="1" x14ac:dyDescent="0.25">
      <c r="B24" s="65"/>
      <c r="C24" s="65"/>
      <c r="D24" s="65"/>
      <c r="E24" s="81"/>
      <c r="F24" s="76"/>
      <c r="G24" s="66"/>
      <c r="H24" s="67" t="str">
        <f>IFERROR(IF(ISBLANK(G24),"",IF(B24=Matériels!$A$28,MIN(G24,Matériels!$F$28*C24),MIN(G24,INDEX(Matériels!$F$2:$F$31,MATCH(B24,Matériels!$A$2:$A$31,0))))),"")</f>
        <v/>
      </c>
      <c r="I24" s="66"/>
      <c r="J24" s="66"/>
      <c r="K24" s="67" t="str">
        <f t="shared" si="0"/>
        <v/>
      </c>
      <c r="L24" s="65"/>
      <c r="M24" s="6"/>
      <c r="N24" s="6"/>
      <c r="O24" s="7" t="str">
        <f>IF((ANXE_1_DEPENSES_PREVISION!B24)=0,"",ANXE_1_DEPENSES_PREVISION!B24)</f>
        <v/>
      </c>
      <c r="P24" s="73" t="str">
        <f>IF((ANXE_1_DEPENSES_PREVISION!C24)=0,"",ANXE_1_DEPENSES_PREVISION!C24)</f>
        <v/>
      </c>
      <c r="Q24" s="73" t="str">
        <f>IF((ANXE_1_DEPENSES_PREVISION!D24)=0,"",ANXE_1_DEPENSES_PREVISION!D24)</f>
        <v/>
      </c>
      <c r="R24" s="73" t="str">
        <f>IF((ANXE_1_DEPENSES_PREVISION!E24)=0,"",ANXE_1_DEPENSES_PREVISION!E24)</f>
        <v/>
      </c>
      <c r="S24" s="77" t="str">
        <f>IF((ANXE_1_DEPENSES_PREVISION!F24)=0,"",ANXE_1_DEPENSES_PREVISION!F24)</f>
        <v/>
      </c>
      <c r="T24" s="75" t="str">
        <f>IF((ANXE_1_DEPENSES_PREVISION!G24)=0,"",ANXE_1_DEPENSES_PREVISION!G24)</f>
        <v/>
      </c>
      <c r="U24" s="75" t="str">
        <f>IF((ANXE_1_DEPENSES_PREVISION!I24)=0,"",ANXE_1_DEPENSES_PREVISION!I24)</f>
        <v/>
      </c>
      <c r="V24" s="75" t="str">
        <f>IF((ANXE_1_DEPENSES_PREVISION!J24)=0,"",ANXE_1_DEPENSES_PREVISION!J24)</f>
        <v/>
      </c>
      <c r="W24" s="75" t="str">
        <f>IF((ANXE_1_DEPENSES_PREVISION!G24)=0,"",ANXE_1_DEPENSES_PREVISION!G24)</f>
        <v/>
      </c>
      <c r="X24" s="73" t="str">
        <f>IF((ANXE_1_DEPENSES_PREVISION!L24)=0,"",ANXE_1_DEPENSES_PREVISION!L24)</f>
        <v/>
      </c>
      <c r="Y24" s="75"/>
      <c r="Z24" s="74" t="str">
        <f t="shared" si="4"/>
        <v/>
      </c>
      <c r="AA24" s="73" t="str">
        <f t="shared" si="1"/>
        <v/>
      </c>
      <c r="AB24" s="80" t="str">
        <f t="shared" si="2"/>
        <v/>
      </c>
      <c r="AC24" s="74" t="str">
        <f t="shared" si="3"/>
        <v/>
      </c>
      <c r="AD24" s="75"/>
      <c r="AE24" s="73"/>
      <c r="AF24" s="4"/>
    </row>
    <row r="25" spans="2:32" ht="15.75" customHeight="1" x14ac:dyDescent="0.25">
      <c r="B25" s="65"/>
      <c r="C25" s="65"/>
      <c r="D25" s="65"/>
      <c r="E25" s="81"/>
      <c r="F25" s="76"/>
      <c r="G25" s="66"/>
      <c r="H25" s="67" t="str">
        <f>IFERROR(IF(ISBLANK(G25),"",IF(B25=Matériels!$A$28,MIN(G25,Matériels!$F$28*C25),MIN(G25,INDEX(Matériels!$F$2:$F$31,MATCH(B25,Matériels!$A$2:$A$31,0))))),"")</f>
        <v/>
      </c>
      <c r="I25" s="66"/>
      <c r="J25" s="66"/>
      <c r="K25" s="67" t="str">
        <f t="shared" si="0"/>
        <v/>
      </c>
      <c r="L25" s="65"/>
      <c r="M25" s="6"/>
      <c r="N25" s="6"/>
      <c r="O25" s="7" t="str">
        <f>IF((ANXE_1_DEPENSES_PREVISION!B25)=0,"",ANXE_1_DEPENSES_PREVISION!B25)</f>
        <v/>
      </c>
      <c r="P25" s="73" t="str">
        <f>IF((ANXE_1_DEPENSES_PREVISION!C25)=0,"",ANXE_1_DEPENSES_PREVISION!C25)</f>
        <v/>
      </c>
      <c r="Q25" s="73" t="str">
        <f>IF((ANXE_1_DEPENSES_PREVISION!D25)=0,"",ANXE_1_DEPENSES_PREVISION!D25)</f>
        <v/>
      </c>
      <c r="R25" s="73" t="str">
        <f>IF((ANXE_1_DEPENSES_PREVISION!E25)=0,"",ANXE_1_DEPENSES_PREVISION!E25)</f>
        <v/>
      </c>
      <c r="S25" s="77" t="str">
        <f>IF((ANXE_1_DEPENSES_PREVISION!F25)=0,"",ANXE_1_DEPENSES_PREVISION!F25)</f>
        <v/>
      </c>
      <c r="T25" s="75" t="str">
        <f>IF((ANXE_1_DEPENSES_PREVISION!G25)=0,"",ANXE_1_DEPENSES_PREVISION!G25)</f>
        <v/>
      </c>
      <c r="U25" s="75" t="str">
        <f>IF((ANXE_1_DEPENSES_PREVISION!I25)=0,"",ANXE_1_DEPENSES_PREVISION!I25)</f>
        <v/>
      </c>
      <c r="V25" s="75" t="str">
        <f>IF((ANXE_1_DEPENSES_PREVISION!J25)=0,"",ANXE_1_DEPENSES_PREVISION!J25)</f>
        <v/>
      </c>
      <c r="W25" s="75" t="str">
        <f>IF((ANXE_1_DEPENSES_PREVISION!G25)=0,"",ANXE_1_DEPENSES_PREVISION!G25)</f>
        <v/>
      </c>
      <c r="X25" s="73" t="str">
        <f>IF((ANXE_1_DEPENSES_PREVISION!L25)=0,"",ANXE_1_DEPENSES_PREVISION!L25)</f>
        <v/>
      </c>
      <c r="Y25" s="75"/>
      <c r="Z25" s="74" t="str">
        <f t="shared" si="4"/>
        <v/>
      </c>
      <c r="AA25" s="73" t="str">
        <f t="shared" si="1"/>
        <v/>
      </c>
      <c r="AB25" s="80" t="str">
        <f t="shared" si="2"/>
        <v/>
      </c>
      <c r="AC25" s="74" t="str">
        <f t="shared" si="3"/>
        <v/>
      </c>
      <c r="AD25" s="75"/>
      <c r="AE25" s="73"/>
      <c r="AF25" s="4"/>
    </row>
    <row r="26" spans="2:32" ht="15.75" customHeight="1" x14ac:dyDescent="0.25">
      <c r="B26" s="65"/>
      <c r="C26" s="65"/>
      <c r="D26" s="65"/>
      <c r="E26" s="81"/>
      <c r="F26" s="76"/>
      <c r="G26" s="66"/>
      <c r="H26" s="67" t="str">
        <f>IFERROR(IF(ISBLANK(G26),"",IF(B26=Matériels!$A$28,MIN(G26,Matériels!$F$28*C26),MIN(G26,INDEX(Matériels!$F$2:$F$31,MATCH(B26,Matériels!$A$2:$A$31,0))))),"")</f>
        <v/>
      </c>
      <c r="I26" s="66"/>
      <c r="J26" s="66"/>
      <c r="K26" s="67" t="str">
        <f t="shared" si="0"/>
        <v/>
      </c>
      <c r="L26" s="65"/>
      <c r="M26" s="6"/>
      <c r="N26" s="6"/>
      <c r="O26" s="7" t="str">
        <f>IF((ANXE_1_DEPENSES_PREVISION!B26)=0,"",ANXE_1_DEPENSES_PREVISION!B26)</f>
        <v/>
      </c>
      <c r="P26" s="73" t="str">
        <f>IF((ANXE_1_DEPENSES_PREVISION!C26)=0,"",ANXE_1_DEPENSES_PREVISION!C26)</f>
        <v/>
      </c>
      <c r="Q26" s="73" t="str">
        <f>IF((ANXE_1_DEPENSES_PREVISION!D26)=0,"",ANXE_1_DEPENSES_PREVISION!D26)</f>
        <v/>
      </c>
      <c r="R26" s="73" t="str">
        <f>IF((ANXE_1_DEPENSES_PREVISION!E26)=0,"",ANXE_1_DEPENSES_PREVISION!E26)</f>
        <v/>
      </c>
      <c r="S26" s="77" t="str">
        <f>IF((ANXE_1_DEPENSES_PREVISION!F26)=0,"",ANXE_1_DEPENSES_PREVISION!F26)</f>
        <v/>
      </c>
      <c r="T26" s="75" t="str">
        <f>IF((ANXE_1_DEPENSES_PREVISION!G26)=0,"",ANXE_1_DEPENSES_PREVISION!G26)</f>
        <v/>
      </c>
      <c r="U26" s="75" t="str">
        <f>IF((ANXE_1_DEPENSES_PREVISION!I26)=0,"",ANXE_1_DEPENSES_PREVISION!I26)</f>
        <v/>
      </c>
      <c r="V26" s="75" t="str">
        <f>IF((ANXE_1_DEPENSES_PREVISION!J26)=0,"",ANXE_1_DEPENSES_PREVISION!J26)</f>
        <v/>
      </c>
      <c r="W26" s="75" t="str">
        <f>IF((ANXE_1_DEPENSES_PREVISION!G26)=0,"",ANXE_1_DEPENSES_PREVISION!G26)</f>
        <v/>
      </c>
      <c r="X26" s="73" t="str">
        <f>IF((ANXE_1_DEPENSES_PREVISION!L26)=0,"",ANXE_1_DEPENSES_PREVISION!L26)</f>
        <v/>
      </c>
      <c r="Y26" s="75"/>
      <c r="Z26" s="74" t="str">
        <f t="shared" si="4"/>
        <v/>
      </c>
      <c r="AA26" s="73" t="str">
        <f t="shared" si="1"/>
        <v/>
      </c>
      <c r="AB26" s="80" t="str">
        <f t="shared" si="2"/>
        <v/>
      </c>
      <c r="AC26" s="74" t="str">
        <f t="shared" si="3"/>
        <v/>
      </c>
      <c r="AD26" s="75"/>
      <c r="AE26" s="73"/>
      <c r="AF26" s="4"/>
    </row>
    <row r="27" spans="2:32" x14ac:dyDescent="0.25">
      <c r="B27" s="65"/>
      <c r="C27" s="65"/>
      <c r="D27" s="65"/>
      <c r="E27" s="81"/>
      <c r="F27" s="76"/>
      <c r="G27" s="66"/>
      <c r="H27" s="67" t="str">
        <f>IFERROR(IF(ISBLANK(G27),"",IF(B27=Matériels!$A$28,MIN(G27,Matériels!$F$28*C27),MIN(G27,INDEX(Matériels!$F$2:$F$31,MATCH(B27,Matériels!$A$2:$A$31,0))))),"")</f>
        <v/>
      </c>
      <c r="I27" s="66"/>
      <c r="J27" s="66"/>
      <c r="K27" s="67" t="str">
        <f t="shared" si="0"/>
        <v/>
      </c>
      <c r="L27" s="65"/>
      <c r="M27" s="6"/>
      <c r="N27" s="6"/>
      <c r="O27" s="7" t="str">
        <f>IF((ANXE_1_DEPENSES_PREVISION!B27)=0,"",ANXE_1_DEPENSES_PREVISION!B27)</f>
        <v/>
      </c>
      <c r="P27" s="73" t="str">
        <f>IF((ANXE_1_DEPENSES_PREVISION!C27)=0,"",ANXE_1_DEPENSES_PREVISION!C27)</f>
        <v/>
      </c>
      <c r="Q27" s="73" t="str">
        <f>IF((ANXE_1_DEPENSES_PREVISION!D27)=0,"",ANXE_1_DEPENSES_PREVISION!D27)</f>
        <v/>
      </c>
      <c r="R27" s="73" t="str">
        <f>IF((ANXE_1_DEPENSES_PREVISION!E27)=0,"",ANXE_1_DEPENSES_PREVISION!E27)</f>
        <v/>
      </c>
      <c r="S27" s="77" t="str">
        <f>IF((ANXE_1_DEPENSES_PREVISION!F27)=0,"",ANXE_1_DEPENSES_PREVISION!F27)</f>
        <v/>
      </c>
      <c r="T27" s="75" t="str">
        <f>IF((ANXE_1_DEPENSES_PREVISION!G27)=0,"",ANXE_1_DEPENSES_PREVISION!G27)</f>
        <v/>
      </c>
      <c r="U27" s="75" t="str">
        <f>IF((ANXE_1_DEPENSES_PREVISION!I27)=0,"",ANXE_1_DEPENSES_PREVISION!I27)</f>
        <v/>
      </c>
      <c r="V27" s="75" t="str">
        <f>IF((ANXE_1_DEPENSES_PREVISION!J27)=0,"",ANXE_1_DEPENSES_PREVISION!J27)</f>
        <v/>
      </c>
      <c r="W27" s="75" t="str">
        <f>IF((ANXE_1_DEPENSES_PREVISION!G27)=0,"",ANXE_1_DEPENSES_PREVISION!G27)</f>
        <v/>
      </c>
      <c r="X27" s="73" t="str">
        <f>IF((ANXE_1_DEPENSES_PREVISION!L27)=0,"",ANXE_1_DEPENSES_PREVISION!L27)</f>
        <v/>
      </c>
      <c r="Y27" s="75"/>
      <c r="Z27" s="74" t="str">
        <f t="shared" si="4"/>
        <v/>
      </c>
      <c r="AA27" s="73" t="str">
        <f t="shared" si="1"/>
        <v/>
      </c>
      <c r="AB27" s="80" t="str">
        <f t="shared" si="2"/>
        <v/>
      </c>
      <c r="AC27" s="74" t="str">
        <f t="shared" si="3"/>
        <v/>
      </c>
      <c r="AD27" s="75"/>
      <c r="AE27" s="73"/>
      <c r="AF27" s="4"/>
    </row>
    <row r="28" spans="2:32" x14ac:dyDescent="0.25">
      <c r="B28" s="65"/>
      <c r="C28" s="65"/>
      <c r="D28" s="65"/>
      <c r="E28" s="81"/>
      <c r="F28" s="76"/>
      <c r="G28" s="66"/>
      <c r="H28" s="67" t="str">
        <f>IFERROR(IF(ISBLANK(G28),"",IF(B28=Matériels!$A$28,MIN(G28,Matériels!$F$28*C28),MIN(G28,INDEX(Matériels!$F$2:$F$31,MATCH(B28,Matériels!$A$2:$A$31,0))))),"")</f>
        <v/>
      </c>
      <c r="I28" s="66"/>
      <c r="J28" s="66"/>
      <c r="K28" s="67" t="str">
        <f t="shared" si="0"/>
        <v/>
      </c>
      <c r="L28" s="65"/>
      <c r="M28" s="6"/>
      <c r="N28" s="6"/>
      <c r="O28" s="7" t="str">
        <f>IF((ANXE_1_DEPENSES_PREVISION!B28)=0,"",ANXE_1_DEPENSES_PREVISION!B28)</f>
        <v/>
      </c>
      <c r="P28" s="73" t="str">
        <f>IF((ANXE_1_DEPENSES_PREVISION!C28)=0,"",ANXE_1_DEPENSES_PREVISION!C28)</f>
        <v/>
      </c>
      <c r="Q28" s="73" t="str">
        <f>IF((ANXE_1_DEPENSES_PREVISION!D28)=0,"",ANXE_1_DEPENSES_PREVISION!D28)</f>
        <v/>
      </c>
      <c r="R28" s="73" t="str">
        <f>IF((ANXE_1_DEPENSES_PREVISION!E28)=0,"",ANXE_1_DEPENSES_PREVISION!E28)</f>
        <v/>
      </c>
      <c r="S28" s="77" t="str">
        <f>IF((ANXE_1_DEPENSES_PREVISION!F28)=0,"",ANXE_1_DEPENSES_PREVISION!F28)</f>
        <v/>
      </c>
      <c r="T28" s="75" t="str">
        <f>IF((ANXE_1_DEPENSES_PREVISION!G28)=0,"",ANXE_1_DEPENSES_PREVISION!G28)</f>
        <v/>
      </c>
      <c r="U28" s="75" t="str">
        <f>IF((ANXE_1_DEPENSES_PREVISION!I28)=0,"",ANXE_1_DEPENSES_PREVISION!I28)</f>
        <v/>
      </c>
      <c r="V28" s="75" t="str">
        <f>IF((ANXE_1_DEPENSES_PREVISION!J28)=0,"",ANXE_1_DEPENSES_PREVISION!J28)</f>
        <v/>
      </c>
      <c r="W28" s="75" t="str">
        <f>IF((ANXE_1_DEPENSES_PREVISION!G28)=0,"",ANXE_1_DEPENSES_PREVISION!G28)</f>
        <v/>
      </c>
      <c r="X28" s="73" t="str">
        <f>IF((ANXE_1_DEPENSES_PREVISION!L28)=0,"",ANXE_1_DEPENSES_PREVISION!L28)</f>
        <v/>
      </c>
      <c r="Y28" s="75"/>
      <c r="Z28" s="74" t="str">
        <f t="shared" si="4"/>
        <v/>
      </c>
      <c r="AA28" s="73" t="str">
        <f t="shared" si="1"/>
        <v/>
      </c>
      <c r="AB28" s="80" t="str">
        <f t="shared" si="2"/>
        <v/>
      </c>
      <c r="AC28" s="74" t="str">
        <f t="shared" si="3"/>
        <v/>
      </c>
      <c r="AD28" s="75"/>
      <c r="AE28" s="73"/>
      <c r="AF28" s="4"/>
    </row>
    <row r="29" spans="2:32" x14ac:dyDescent="0.25">
      <c r="B29" s="65"/>
      <c r="C29" s="65"/>
      <c r="D29" s="65"/>
      <c r="E29" s="81"/>
      <c r="F29" s="76"/>
      <c r="G29" s="66"/>
      <c r="H29" s="67" t="str">
        <f>IFERROR(IF(ISBLANK(G29),"",IF(B29=Matériels!$A$28,MIN(G29,Matériels!$F$28*C29),MIN(G29,INDEX(Matériels!$F$2:$F$31,MATCH(B29,Matériels!$A$2:$A$31,0))))),"")</f>
        <v/>
      </c>
      <c r="I29" s="66"/>
      <c r="J29" s="66"/>
      <c r="K29" s="67" t="str">
        <f t="shared" si="0"/>
        <v/>
      </c>
      <c r="L29" s="65"/>
      <c r="M29" s="6"/>
      <c r="N29" s="6"/>
      <c r="O29" s="7" t="str">
        <f>IF((ANXE_1_DEPENSES_PREVISION!B29)=0,"",ANXE_1_DEPENSES_PREVISION!B29)</f>
        <v/>
      </c>
      <c r="P29" s="73" t="str">
        <f>IF((ANXE_1_DEPENSES_PREVISION!C29)=0,"",ANXE_1_DEPENSES_PREVISION!C29)</f>
        <v/>
      </c>
      <c r="Q29" s="73" t="str">
        <f>IF((ANXE_1_DEPENSES_PREVISION!D29)=0,"",ANXE_1_DEPENSES_PREVISION!D29)</f>
        <v/>
      </c>
      <c r="R29" s="73" t="str">
        <f>IF((ANXE_1_DEPENSES_PREVISION!E29)=0,"",ANXE_1_DEPENSES_PREVISION!E29)</f>
        <v/>
      </c>
      <c r="S29" s="77" t="str">
        <f>IF((ANXE_1_DEPENSES_PREVISION!F29)=0,"",ANXE_1_DEPENSES_PREVISION!F29)</f>
        <v/>
      </c>
      <c r="T29" s="75" t="str">
        <f>IF((ANXE_1_DEPENSES_PREVISION!G29)=0,"",ANXE_1_DEPENSES_PREVISION!G29)</f>
        <v/>
      </c>
      <c r="U29" s="75" t="str">
        <f>IF((ANXE_1_DEPENSES_PREVISION!I29)=0,"",ANXE_1_DEPENSES_PREVISION!I29)</f>
        <v/>
      </c>
      <c r="V29" s="75" t="str">
        <f>IF((ANXE_1_DEPENSES_PREVISION!J29)=0,"",ANXE_1_DEPENSES_PREVISION!J29)</f>
        <v/>
      </c>
      <c r="W29" s="75" t="str">
        <f>IF((ANXE_1_DEPENSES_PREVISION!G29)=0,"",ANXE_1_DEPENSES_PREVISION!G29)</f>
        <v/>
      </c>
      <c r="X29" s="73" t="str">
        <f>IF((ANXE_1_DEPENSES_PREVISION!L29)=0,"",ANXE_1_DEPENSES_PREVISION!L29)</f>
        <v/>
      </c>
      <c r="Y29" s="75"/>
      <c r="Z29" s="74" t="str">
        <f t="shared" si="4"/>
        <v/>
      </c>
      <c r="AA29" s="73" t="str">
        <f t="shared" si="1"/>
        <v/>
      </c>
      <c r="AB29" s="80" t="str">
        <f t="shared" si="2"/>
        <v/>
      </c>
      <c r="AC29" s="74" t="str">
        <f t="shared" si="3"/>
        <v/>
      </c>
      <c r="AD29" s="75"/>
      <c r="AE29" s="73"/>
      <c r="AF29" s="4"/>
    </row>
    <row r="30" spans="2:32" x14ac:dyDescent="0.25">
      <c r="B30" s="65"/>
      <c r="C30" s="65"/>
      <c r="D30" s="65"/>
      <c r="E30" s="81"/>
      <c r="F30" s="76"/>
      <c r="G30" s="66"/>
      <c r="H30" s="67" t="str">
        <f>IFERROR(IF(ISBLANK(G30),"",IF(B30=Matériels!$A$28,MIN(G30,Matériels!$F$28*C30),MIN(G30,INDEX(Matériels!$F$2:$F$31,MATCH(B30,Matériels!$A$2:$A$31,0))))),"")</f>
        <v/>
      </c>
      <c r="I30" s="66"/>
      <c r="J30" s="66"/>
      <c r="K30" s="67" t="str">
        <f t="shared" si="0"/>
        <v/>
      </c>
      <c r="L30" s="65"/>
      <c r="M30" s="6"/>
      <c r="N30" s="6"/>
      <c r="O30" s="7" t="str">
        <f>IF((ANXE_1_DEPENSES_PREVISION!B30)=0,"",ANXE_1_DEPENSES_PREVISION!B30)</f>
        <v/>
      </c>
      <c r="P30" s="73" t="str">
        <f>IF((ANXE_1_DEPENSES_PREVISION!C30)=0,"",ANXE_1_DEPENSES_PREVISION!C30)</f>
        <v/>
      </c>
      <c r="Q30" s="73" t="str">
        <f>IF((ANXE_1_DEPENSES_PREVISION!D30)=0,"",ANXE_1_DEPENSES_PREVISION!D30)</f>
        <v/>
      </c>
      <c r="R30" s="73" t="str">
        <f>IF((ANXE_1_DEPENSES_PREVISION!E30)=0,"",ANXE_1_DEPENSES_PREVISION!E30)</f>
        <v/>
      </c>
      <c r="S30" s="77" t="str">
        <f>IF((ANXE_1_DEPENSES_PREVISION!F30)=0,"",ANXE_1_DEPENSES_PREVISION!F30)</f>
        <v/>
      </c>
      <c r="T30" s="75" t="str">
        <f>IF((ANXE_1_DEPENSES_PREVISION!G30)=0,"",ANXE_1_DEPENSES_PREVISION!G30)</f>
        <v/>
      </c>
      <c r="U30" s="75" t="str">
        <f>IF((ANXE_1_DEPENSES_PREVISION!I30)=0,"",ANXE_1_DEPENSES_PREVISION!I30)</f>
        <v/>
      </c>
      <c r="V30" s="75" t="str">
        <f>IF((ANXE_1_DEPENSES_PREVISION!J30)=0,"",ANXE_1_DEPENSES_PREVISION!J30)</f>
        <v/>
      </c>
      <c r="W30" s="75" t="str">
        <f>IF((ANXE_1_DEPENSES_PREVISION!G30)=0,"",ANXE_1_DEPENSES_PREVISION!G30)</f>
        <v/>
      </c>
      <c r="X30" s="73" t="str">
        <f>IF((ANXE_1_DEPENSES_PREVISION!L30)=0,"",ANXE_1_DEPENSES_PREVISION!L30)</f>
        <v/>
      </c>
      <c r="Y30" s="75"/>
      <c r="Z30" s="74" t="str">
        <f t="shared" si="4"/>
        <v/>
      </c>
      <c r="AA30" s="73" t="str">
        <f t="shared" si="1"/>
        <v/>
      </c>
      <c r="AB30" s="80" t="str">
        <f t="shared" si="2"/>
        <v/>
      </c>
      <c r="AC30" s="74" t="str">
        <f t="shared" si="3"/>
        <v/>
      </c>
      <c r="AD30" s="75"/>
      <c r="AE30" s="73"/>
      <c r="AF30" s="4"/>
    </row>
    <row r="31" spans="2:32" x14ac:dyDescent="0.25">
      <c r="B31" s="65"/>
      <c r="C31" s="65"/>
      <c r="D31" s="65"/>
      <c r="E31" s="81"/>
      <c r="F31" s="76"/>
      <c r="G31" s="66"/>
      <c r="H31" s="67" t="str">
        <f>IFERROR(IF(ISBLANK(G31),"",IF(B31=Matériels!$A$28,MIN(G31,Matériels!$F$28*C31),MIN(G31,INDEX(Matériels!$F$2:$F$31,MATCH(B31,Matériels!$A$2:$A$31,0))))),"")</f>
        <v/>
      </c>
      <c r="I31" s="66"/>
      <c r="J31" s="66"/>
      <c r="K31" s="67" t="str">
        <f t="shared" si="0"/>
        <v/>
      </c>
      <c r="L31" s="65"/>
      <c r="M31" s="6"/>
      <c r="N31" s="6"/>
      <c r="O31" s="7" t="str">
        <f>IF((ANXE_1_DEPENSES_PREVISION!B31)=0,"",ANXE_1_DEPENSES_PREVISION!B31)</f>
        <v/>
      </c>
      <c r="P31" s="73" t="str">
        <f>IF((ANXE_1_DEPENSES_PREVISION!C31)=0,"",ANXE_1_DEPENSES_PREVISION!C31)</f>
        <v/>
      </c>
      <c r="Q31" s="73" t="str">
        <f>IF((ANXE_1_DEPENSES_PREVISION!D31)=0,"",ANXE_1_DEPENSES_PREVISION!D31)</f>
        <v/>
      </c>
      <c r="R31" s="73" t="str">
        <f>IF((ANXE_1_DEPENSES_PREVISION!E31)=0,"",ANXE_1_DEPENSES_PREVISION!E31)</f>
        <v/>
      </c>
      <c r="S31" s="77" t="str">
        <f>IF((ANXE_1_DEPENSES_PREVISION!F31)=0,"",ANXE_1_DEPENSES_PREVISION!F31)</f>
        <v/>
      </c>
      <c r="T31" s="75" t="str">
        <f>IF((ANXE_1_DEPENSES_PREVISION!G31)=0,"",ANXE_1_DEPENSES_PREVISION!G31)</f>
        <v/>
      </c>
      <c r="U31" s="75" t="str">
        <f>IF((ANXE_1_DEPENSES_PREVISION!I31)=0,"",ANXE_1_DEPENSES_PREVISION!I31)</f>
        <v/>
      </c>
      <c r="V31" s="75" t="str">
        <f>IF((ANXE_1_DEPENSES_PREVISION!J31)=0,"",ANXE_1_DEPENSES_PREVISION!J31)</f>
        <v/>
      </c>
      <c r="W31" s="75" t="str">
        <f>IF((ANXE_1_DEPENSES_PREVISION!G31)=0,"",ANXE_1_DEPENSES_PREVISION!G31)</f>
        <v/>
      </c>
      <c r="X31" s="73" t="str">
        <f>IF((ANXE_1_DEPENSES_PREVISION!L31)=0,"",ANXE_1_DEPENSES_PREVISION!L31)</f>
        <v/>
      </c>
      <c r="Y31" s="75"/>
      <c r="Z31" s="74" t="str">
        <f t="shared" si="4"/>
        <v/>
      </c>
      <c r="AA31" s="73" t="str">
        <f t="shared" si="1"/>
        <v/>
      </c>
      <c r="AB31" s="80" t="str">
        <f t="shared" si="2"/>
        <v/>
      </c>
      <c r="AC31" s="74" t="str">
        <f t="shared" si="3"/>
        <v/>
      </c>
      <c r="AD31" s="75"/>
      <c r="AE31" s="73"/>
      <c r="AF31" s="4"/>
    </row>
    <row r="32" spans="2:32" x14ac:dyDescent="0.25">
      <c r="B32" s="65"/>
      <c r="C32" s="65"/>
      <c r="D32" s="65"/>
      <c r="E32" s="81"/>
      <c r="F32" s="76"/>
      <c r="G32" s="66"/>
      <c r="H32" s="67" t="str">
        <f>IFERROR(IF(ISBLANK(G32),"",IF(B32=Matériels!$A$28,MIN(G32,Matériels!$F$28*C32),MIN(G32,INDEX(Matériels!$F$2:$F$31,MATCH(B32,Matériels!$A$2:$A$31,0))))),"")</f>
        <v/>
      </c>
      <c r="I32" s="66"/>
      <c r="J32" s="66"/>
      <c r="K32" s="67" t="str">
        <f t="shared" si="0"/>
        <v/>
      </c>
      <c r="L32" s="65"/>
      <c r="M32" s="6"/>
      <c r="N32" s="6"/>
      <c r="O32" s="7" t="str">
        <f>IF((ANXE_1_DEPENSES_PREVISION!B32)=0,"",ANXE_1_DEPENSES_PREVISION!B32)</f>
        <v/>
      </c>
      <c r="P32" s="73" t="str">
        <f>IF((ANXE_1_DEPENSES_PREVISION!C32)=0,"",ANXE_1_DEPENSES_PREVISION!C32)</f>
        <v/>
      </c>
      <c r="Q32" s="73" t="str">
        <f>IF((ANXE_1_DEPENSES_PREVISION!D32)=0,"",ANXE_1_DEPENSES_PREVISION!D32)</f>
        <v/>
      </c>
      <c r="R32" s="73" t="str">
        <f>IF((ANXE_1_DEPENSES_PREVISION!E32)=0,"",ANXE_1_DEPENSES_PREVISION!E32)</f>
        <v/>
      </c>
      <c r="S32" s="77" t="str">
        <f>IF((ANXE_1_DEPENSES_PREVISION!F32)=0,"",ANXE_1_DEPENSES_PREVISION!F32)</f>
        <v/>
      </c>
      <c r="T32" s="75" t="str">
        <f>IF((ANXE_1_DEPENSES_PREVISION!G32)=0,"",ANXE_1_DEPENSES_PREVISION!G32)</f>
        <v/>
      </c>
      <c r="U32" s="75" t="str">
        <f>IF((ANXE_1_DEPENSES_PREVISION!I32)=0,"",ANXE_1_DEPENSES_PREVISION!I32)</f>
        <v/>
      </c>
      <c r="V32" s="75" t="str">
        <f>IF((ANXE_1_DEPENSES_PREVISION!J32)=0,"",ANXE_1_DEPENSES_PREVISION!J32)</f>
        <v/>
      </c>
      <c r="W32" s="75" t="str">
        <f>IF((ANXE_1_DEPENSES_PREVISION!G32)=0,"",ANXE_1_DEPENSES_PREVISION!G32)</f>
        <v/>
      </c>
      <c r="X32" s="73" t="str">
        <f>IF((ANXE_1_DEPENSES_PREVISION!L32)=0,"",ANXE_1_DEPENSES_PREVISION!L32)</f>
        <v/>
      </c>
      <c r="Y32" s="75"/>
      <c r="Z32" s="74" t="str">
        <f t="shared" si="4"/>
        <v/>
      </c>
      <c r="AA32" s="73" t="str">
        <f t="shared" si="1"/>
        <v/>
      </c>
      <c r="AB32" s="80" t="str">
        <f t="shared" si="2"/>
        <v/>
      </c>
      <c r="AC32" s="74" t="str">
        <f t="shared" si="3"/>
        <v/>
      </c>
      <c r="AD32" s="75"/>
      <c r="AE32" s="73"/>
      <c r="AF32" s="4"/>
    </row>
    <row r="33" spans="2:32" x14ac:dyDescent="0.25">
      <c r="B33" s="65"/>
      <c r="C33" s="65"/>
      <c r="D33" s="65"/>
      <c r="E33" s="81"/>
      <c r="F33" s="76"/>
      <c r="G33" s="66"/>
      <c r="H33" s="67" t="str">
        <f>IFERROR(IF(ISBLANK(G33),"",IF(B33=Matériels!$A$28,MIN(G33,Matériels!$F$28*C33),MIN(G33,INDEX(Matériels!$F$2:$F$31,MATCH(B33,Matériels!$A$2:$A$31,0))))),"")</f>
        <v/>
      </c>
      <c r="I33" s="66"/>
      <c r="J33" s="66"/>
      <c r="K33" s="67" t="str">
        <f t="shared" si="0"/>
        <v/>
      </c>
      <c r="L33" s="65"/>
      <c r="M33" s="6"/>
      <c r="N33" s="6"/>
      <c r="O33" s="7" t="str">
        <f>IF((ANXE_1_DEPENSES_PREVISION!B33)=0,"",ANXE_1_DEPENSES_PREVISION!B33)</f>
        <v/>
      </c>
      <c r="P33" s="73" t="str">
        <f>IF((ANXE_1_DEPENSES_PREVISION!C33)=0,"",ANXE_1_DEPENSES_PREVISION!C33)</f>
        <v/>
      </c>
      <c r="Q33" s="73" t="str">
        <f>IF((ANXE_1_DEPENSES_PREVISION!D33)=0,"",ANXE_1_DEPENSES_PREVISION!D33)</f>
        <v/>
      </c>
      <c r="R33" s="73" t="str">
        <f>IF((ANXE_1_DEPENSES_PREVISION!E33)=0,"",ANXE_1_DEPENSES_PREVISION!E33)</f>
        <v/>
      </c>
      <c r="S33" s="77" t="str">
        <f>IF((ANXE_1_DEPENSES_PREVISION!F33)=0,"",ANXE_1_DEPENSES_PREVISION!F33)</f>
        <v/>
      </c>
      <c r="T33" s="75" t="str">
        <f>IF((ANXE_1_DEPENSES_PREVISION!G33)=0,"",ANXE_1_DEPENSES_PREVISION!G33)</f>
        <v/>
      </c>
      <c r="U33" s="75" t="str">
        <f>IF((ANXE_1_DEPENSES_PREVISION!I33)=0,"",ANXE_1_DEPENSES_PREVISION!I33)</f>
        <v/>
      </c>
      <c r="V33" s="75" t="str">
        <f>IF((ANXE_1_DEPENSES_PREVISION!J33)=0,"",ANXE_1_DEPENSES_PREVISION!J33)</f>
        <v/>
      </c>
      <c r="W33" s="75" t="str">
        <f>IF((ANXE_1_DEPENSES_PREVISION!G33)=0,"",ANXE_1_DEPENSES_PREVISION!G33)</f>
        <v/>
      </c>
      <c r="X33" s="73" t="str">
        <f>IF((ANXE_1_DEPENSES_PREVISION!L33)=0,"",ANXE_1_DEPENSES_PREVISION!L33)</f>
        <v/>
      </c>
      <c r="Y33" s="75"/>
      <c r="Z33" s="74" t="str">
        <f t="shared" si="4"/>
        <v/>
      </c>
      <c r="AA33" s="73" t="str">
        <f t="shared" si="1"/>
        <v/>
      </c>
      <c r="AB33" s="80" t="str">
        <f t="shared" si="2"/>
        <v/>
      </c>
      <c r="AC33" s="74" t="str">
        <f t="shared" si="3"/>
        <v/>
      </c>
      <c r="AD33" s="75"/>
      <c r="AE33" s="73"/>
      <c r="AF33" s="4"/>
    </row>
    <row r="34" spans="2:32" x14ac:dyDescent="0.25">
      <c r="B34" s="65"/>
      <c r="C34" s="65"/>
      <c r="D34" s="65"/>
      <c r="E34" s="81"/>
      <c r="F34" s="76"/>
      <c r="G34" s="66"/>
      <c r="H34" s="67" t="str">
        <f>IFERROR(IF(ISBLANK(G34),"",IF(B34=Matériels!$A$28,MIN(G34,Matériels!$F$28*C34),MIN(G34,INDEX(Matériels!$F$2:$F$31,MATCH(B34,Matériels!$A$2:$A$31,0))))),"")</f>
        <v/>
      </c>
      <c r="I34" s="66"/>
      <c r="J34" s="66"/>
      <c r="K34" s="67" t="str">
        <f t="shared" si="0"/>
        <v/>
      </c>
      <c r="L34" s="65"/>
      <c r="M34" s="6"/>
      <c r="N34" s="6"/>
      <c r="O34" s="7" t="str">
        <f>IF((ANXE_1_DEPENSES_PREVISION!B34)=0,"",ANXE_1_DEPENSES_PREVISION!B34)</f>
        <v/>
      </c>
      <c r="P34" s="73" t="str">
        <f>IF((ANXE_1_DEPENSES_PREVISION!C34)=0,"",ANXE_1_DEPENSES_PREVISION!C34)</f>
        <v/>
      </c>
      <c r="Q34" s="73" t="str">
        <f>IF((ANXE_1_DEPENSES_PREVISION!D34)=0,"",ANXE_1_DEPENSES_PREVISION!D34)</f>
        <v/>
      </c>
      <c r="R34" s="73" t="str">
        <f>IF((ANXE_1_DEPENSES_PREVISION!E34)=0,"",ANXE_1_DEPENSES_PREVISION!E34)</f>
        <v/>
      </c>
      <c r="S34" s="77" t="str">
        <f>IF((ANXE_1_DEPENSES_PREVISION!F34)=0,"",ANXE_1_DEPENSES_PREVISION!F34)</f>
        <v/>
      </c>
      <c r="T34" s="75" t="str">
        <f>IF((ANXE_1_DEPENSES_PREVISION!G34)=0,"",ANXE_1_DEPENSES_PREVISION!G34)</f>
        <v/>
      </c>
      <c r="U34" s="75" t="str">
        <f>IF((ANXE_1_DEPENSES_PREVISION!I34)=0,"",ANXE_1_DEPENSES_PREVISION!I34)</f>
        <v/>
      </c>
      <c r="V34" s="75" t="str">
        <f>IF((ANXE_1_DEPENSES_PREVISION!J34)=0,"",ANXE_1_DEPENSES_PREVISION!J34)</f>
        <v/>
      </c>
      <c r="W34" s="75" t="str">
        <f>IF((ANXE_1_DEPENSES_PREVISION!G34)=0,"",ANXE_1_DEPENSES_PREVISION!G34)</f>
        <v/>
      </c>
      <c r="X34" s="73" t="str">
        <f>IF((ANXE_1_DEPENSES_PREVISION!L34)=0,"",ANXE_1_DEPENSES_PREVISION!L34)</f>
        <v/>
      </c>
      <c r="Y34" s="75"/>
      <c r="Z34" s="74" t="str">
        <f t="shared" si="4"/>
        <v/>
      </c>
      <c r="AA34" s="73" t="str">
        <f t="shared" si="1"/>
        <v/>
      </c>
      <c r="AB34" s="80" t="str">
        <f t="shared" si="2"/>
        <v/>
      </c>
      <c r="AC34" s="74" t="str">
        <f t="shared" si="3"/>
        <v/>
      </c>
      <c r="AD34" s="75"/>
      <c r="AE34" s="73"/>
      <c r="AF34" s="4"/>
    </row>
    <row r="35" spans="2:32" x14ac:dyDescent="0.25">
      <c r="B35" s="65"/>
      <c r="C35" s="65"/>
      <c r="D35" s="65"/>
      <c r="E35" s="81"/>
      <c r="F35" s="76"/>
      <c r="G35" s="66"/>
      <c r="H35" s="67" t="str">
        <f>IFERROR(IF(ISBLANK(G35),"",IF(B35=Matériels!$A$28,MIN(G35,Matériels!$F$28*C35),MIN(G35,INDEX(Matériels!$F$2:$F$31,MATCH(B35,Matériels!$A$2:$A$31,0))))),"")</f>
        <v/>
      </c>
      <c r="I35" s="66"/>
      <c r="J35" s="66"/>
      <c r="K35" s="67" t="str">
        <f t="shared" si="0"/>
        <v/>
      </c>
      <c r="L35" s="65"/>
      <c r="M35" s="6"/>
      <c r="N35" s="6"/>
      <c r="O35" s="7" t="str">
        <f>IF((ANXE_1_DEPENSES_PREVISION!B35)=0,"",ANXE_1_DEPENSES_PREVISION!B35)</f>
        <v/>
      </c>
      <c r="P35" s="73" t="str">
        <f>IF((ANXE_1_DEPENSES_PREVISION!C35)=0,"",ANXE_1_DEPENSES_PREVISION!C35)</f>
        <v/>
      </c>
      <c r="Q35" s="73" t="str">
        <f>IF((ANXE_1_DEPENSES_PREVISION!D35)=0,"",ANXE_1_DEPENSES_PREVISION!D35)</f>
        <v/>
      </c>
      <c r="R35" s="73" t="str">
        <f>IF((ANXE_1_DEPENSES_PREVISION!E35)=0,"",ANXE_1_DEPENSES_PREVISION!E35)</f>
        <v/>
      </c>
      <c r="S35" s="77" t="str">
        <f>IF((ANXE_1_DEPENSES_PREVISION!F35)=0,"",ANXE_1_DEPENSES_PREVISION!F35)</f>
        <v/>
      </c>
      <c r="T35" s="75" t="str">
        <f>IF((ANXE_1_DEPENSES_PREVISION!G35)=0,"",ANXE_1_DEPENSES_PREVISION!G35)</f>
        <v/>
      </c>
      <c r="U35" s="75" t="str">
        <f>IF((ANXE_1_DEPENSES_PREVISION!I35)=0,"",ANXE_1_DEPENSES_PREVISION!I35)</f>
        <v/>
      </c>
      <c r="V35" s="75" t="str">
        <f>IF((ANXE_1_DEPENSES_PREVISION!J35)=0,"",ANXE_1_DEPENSES_PREVISION!J35)</f>
        <v/>
      </c>
      <c r="W35" s="75" t="str">
        <f>IF((ANXE_1_DEPENSES_PREVISION!G35)=0,"",ANXE_1_DEPENSES_PREVISION!G35)</f>
        <v/>
      </c>
      <c r="X35" s="73" t="str">
        <f>IF((ANXE_1_DEPENSES_PREVISION!L35)=0,"",ANXE_1_DEPENSES_PREVISION!L35)</f>
        <v/>
      </c>
      <c r="Y35" s="75"/>
      <c r="Z35" s="74" t="str">
        <f t="shared" si="4"/>
        <v/>
      </c>
      <c r="AA35" s="73" t="str">
        <f t="shared" si="1"/>
        <v/>
      </c>
      <c r="AB35" s="80" t="str">
        <f t="shared" si="2"/>
        <v/>
      </c>
      <c r="AC35" s="74" t="str">
        <f t="shared" si="3"/>
        <v/>
      </c>
      <c r="AD35" s="75"/>
      <c r="AE35" s="73"/>
      <c r="AF35" s="4"/>
    </row>
    <row r="36" spans="2:32" x14ac:dyDescent="0.25">
      <c r="B36" s="65"/>
      <c r="C36" s="65"/>
      <c r="D36" s="65"/>
      <c r="E36" s="81"/>
      <c r="F36" s="76"/>
      <c r="G36" s="66"/>
      <c r="H36" s="67" t="str">
        <f>IFERROR(IF(ISBLANK(G36),"",IF(B36=Matériels!$A$28,MIN(G36,Matériels!$F$28*C36),MIN(G36,INDEX(Matériels!$F$2:$F$31,MATCH(B36,Matériels!$A$2:$A$31,0))))),"")</f>
        <v/>
      </c>
      <c r="I36" s="66"/>
      <c r="J36" s="66"/>
      <c r="K36" s="67" t="str">
        <f t="shared" si="0"/>
        <v/>
      </c>
      <c r="L36" s="65"/>
      <c r="M36" s="6"/>
      <c r="N36" s="6"/>
      <c r="O36" s="7" t="str">
        <f>IF((ANXE_1_DEPENSES_PREVISION!B36)=0,"",ANXE_1_DEPENSES_PREVISION!B36)</f>
        <v/>
      </c>
      <c r="P36" s="73" t="str">
        <f>IF((ANXE_1_DEPENSES_PREVISION!C36)=0,"",ANXE_1_DEPENSES_PREVISION!C36)</f>
        <v/>
      </c>
      <c r="Q36" s="73" t="str">
        <f>IF((ANXE_1_DEPENSES_PREVISION!D36)=0,"",ANXE_1_DEPENSES_PREVISION!D36)</f>
        <v/>
      </c>
      <c r="R36" s="73" t="str">
        <f>IF((ANXE_1_DEPENSES_PREVISION!E36)=0,"",ANXE_1_DEPENSES_PREVISION!E36)</f>
        <v/>
      </c>
      <c r="S36" s="77" t="str">
        <f>IF((ANXE_1_DEPENSES_PREVISION!F36)=0,"",ANXE_1_DEPENSES_PREVISION!F36)</f>
        <v/>
      </c>
      <c r="T36" s="75" t="str">
        <f>IF((ANXE_1_DEPENSES_PREVISION!G36)=0,"",ANXE_1_DEPENSES_PREVISION!G36)</f>
        <v/>
      </c>
      <c r="U36" s="75" t="str">
        <f>IF((ANXE_1_DEPENSES_PREVISION!I36)=0,"",ANXE_1_DEPENSES_PREVISION!I36)</f>
        <v/>
      </c>
      <c r="V36" s="75" t="str">
        <f>IF((ANXE_1_DEPENSES_PREVISION!J36)=0,"",ANXE_1_DEPENSES_PREVISION!J36)</f>
        <v/>
      </c>
      <c r="W36" s="75" t="str">
        <f>IF((ANXE_1_DEPENSES_PREVISION!G36)=0,"",ANXE_1_DEPENSES_PREVISION!G36)</f>
        <v/>
      </c>
      <c r="X36" s="73" t="str">
        <f>IF((ANXE_1_DEPENSES_PREVISION!L36)=0,"",ANXE_1_DEPENSES_PREVISION!L36)</f>
        <v/>
      </c>
      <c r="Y36" s="75"/>
      <c r="Z36" s="74" t="str">
        <f t="shared" si="4"/>
        <v/>
      </c>
      <c r="AA36" s="73" t="str">
        <f t="shared" si="1"/>
        <v/>
      </c>
      <c r="AB36" s="80" t="str">
        <f t="shared" si="2"/>
        <v/>
      </c>
      <c r="AC36" s="74" t="str">
        <f t="shared" si="3"/>
        <v/>
      </c>
      <c r="AD36" s="75"/>
      <c r="AE36" s="73"/>
      <c r="AF36" s="4"/>
    </row>
    <row r="37" spans="2:32" x14ac:dyDescent="0.25">
      <c r="B37" s="65"/>
      <c r="C37" s="65"/>
      <c r="D37" s="65"/>
      <c r="E37" s="81"/>
      <c r="F37" s="76"/>
      <c r="G37" s="66"/>
      <c r="H37" s="67" t="str">
        <f>IFERROR(IF(ISBLANK(G37),"",IF(B37=Matériels!$A$28,MIN(G37,Matériels!$F$28*C37),MIN(G37,INDEX(Matériels!$F$2:$F$31,MATCH(B37,Matériels!$A$2:$A$31,0))))),"")</f>
        <v/>
      </c>
      <c r="I37" s="66"/>
      <c r="J37" s="66"/>
      <c r="K37" s="67" t="str">
        <f t="shared" si="0"/>
        <v/>
      </c>
      <c r="L37" s="65"/>
      <c r="M37" s="6"/>
      <c r="N37" s="6"/>
      <c r="O37" s="7" t="str">
        <f>IF((ANXE_1_DEPENSES_PREVISION!B37)=0,"",ANXE_1_DEPENSES_PREVISION!B37)</f>
        <v/>
      </c>
      <c r="P37" s="73" t="str">
        <f>IF((ANXE_1_DEPENSES_PREVISION!C37)=0,"",ANXE_1_DEPENSES_PREVISION!C37)</f>
        <v/>
      </c>
      <c r="Q37" s="73" t="str">
        <f>IF((ANXE_1_DEPENSES_PREVISION!D37)=0,"",ANXE_1_DEPENSES_PREVISION!D37)</f>
        <v/>
      </c>
      <c r="R37" s="73" t="str">
        <f>IF((ANXE_1_DEPENSES_PREVISION!E37)=0,"",ANXE_1_DEPENSES_PREVISION!E37)</f>
        <v/>
      </c>
      <c r="S37" s="77" t="str">
        <f>IF((ANXE_1_DEPENSES_PREVISION!F37)=0,"",ANXE_1_DEPENSES_PREVISION!F37)</f>
        <v/>
      </c>
      <c r="T37" s="75" t="str">
        <f>IF((ANXE_1_DEPENSES_PREVISION!G37)=0,"",ANXE_1_DEPENSES_PREVISION!G37)</f>
        <v/>
      </c>
      <c r="U37" s="75" t="str">
        <f>IF((ANXE_1_DEPENSES_PREVISION!I37)=0,"",ANXE_1_DEPENSES_PREVISION!I37)</f>
        <v/>
      </c>
      <c r="V37" s="75" t="str">
        <f>IF((ANXE_1_DEPENSES_PREVISION!J37)=0,"",ANXE_1_DEPENSES_PREVISION!J37)</f>
        <v/>
      </c>
      <c r="W37" s="75" t="str">
        <f>IF((ANXE_1_DEPENSES_PREVISION!G37)=0,"",ANXE_1_DEPENSES_PREVISION!G37)</f>
        <v/>
      </c>
      <c r="X37" s="73" t="str">
        <f>IF((ANXE_1_DEPENSES_PREVISION!L37)=0,"",ANXE_1_DEPENSES_PREVISION!L37)</f>
        <v/>
      </c>
      <c r="Y37" s="75"/>
      <c r="Z37" s="74" t="str">
        <f t="shared" si="4"/>
        <v/>
      </c>
      <c r="AA37" s="73" t="str">
        <f t="shared" si="1"/>
        <v/>
      </c>
      <c r="AB37" s="80" t="str">
        <f t="shared" si="2"/>
        <v/>
      </c>
      <c r="AC37" s="74" t="str">
        <f t="shared" si="3"/>
        <v/>
      </c>
      <c r="AD37" s="75"/>
      <c r="AE37" s="73"/>
      <c r="AF37" s="4"/>
    </row>
    <row r="38" spans="2:32" x14ac:dyDescent="0.25">
      <c r="B38" s="65"/>
      <c r="C38" s="65"/>
      <c r="D38" s="65"/>
      <c r="E38" s="81"/>
      <c r="F38" s="76"/>
      <c r="G38" s="66"/>
      <c r="H38" s="67" t="str">
        <f>IFERROR(IF(ISBLANK(G38),"",IF(B38=Matériels!$A$28,MIN(G38,Matériels!$F$28*C38),MIN(G38,INDEX(Matériels!$F$2:$F$31,MATCH(B38,Matériels!$A$2:$A$31,0))))),"")</f>
        <v/>
      </c>
      <c r="I38" s="66"/>
      <c r="J38" s="66"/>
      <c r="K38" s="67" t="str">
        <f t="shared" si="0"/>
        <v/>
      </c>
      <c r="L38" s="65"/>
      <c r="M38" s="6"/>
      <c r="N38" s="6"/>
      <c r="O38" s="7" t="str">
        <f>IF((ANXE_1_DEPENSES_PREVISION!B38)=0,"",ANXE_1_DEPENSES_PREVISION!B38)</f>
        <v/>
      </c>
      <c r="P38" s="73" t="str">
        <f>IF((ANXE_1_DEPENSES_PREVISION!C38)=0,"",ANXE_1_DEPENSES_PREVISION!C38)</f>
        <v/>
      </c>
      <c r="Q38" s="73" t="str">
        <f>IF((ANXE_1_DEPENSES_PREVISION!D38)=0,"",ANXE_1_DEPENSES_PREVISION!D38)</f>
        <v/>
      </c>
      <c r="R38" s="73" t="str">
        <f>IF((ANXE_1_DEPENSES_PREVISION!E38)=0,"",ANXE_1_DEPENSES_PREVISION!E38)</f>
        <v/>
      </c>
      <c r="S38" s="77" t="str">
        <f>IF((ANXE_1_DEPENSES_PREVISION!F38)=0,"",ANXE_1_DEPENSES_PREVISION!F38)</f>
        <v/>
      </c>
      <c r="T38" s="75" t="str">
        <f>IF((ANXE_1_DEPENSES_PREVISION!G38)=0,"",ANXE_1_DEPENSES_PREVISION!G38)</f>
        <v/>
      </c>
      <c r="U38" s="75" t="str">
        <f>IF((ANXE_1_DEPENSES_PREVISION!I38)=0,"",ANXE_1_DEPENSES_PREVISION!I38)</f>
        <v/>
      </c>
      <c r="V38" s="75" t="str">
        <f>IF((ANXE_1_DEPENSES_PREVISION!J38)=0,"",ANXE_1_DEPENSES_PREVISION!J38)</f>
        <v/>
      </c>
      <c r="W38" s="75" t="str">
        <f>IF((ANXE_1_DEPENSES_PREVISION!G38)=0,"",ANXE_1_DEPENSES_PREVISION!G38)</f>
        <v/>
      </c>
      <c r="X38" s="73" t="str">
        <f>IF((ANXE_1_DEPENSES_PREVISION!L38)=0,"",ANXE_1_DEPENSES_PREVISION!L38)</f>
        <v/>
      </c>
      <c r="Y38" s="75"/>
      <c r="Z38" s="74" t="str">
        <f t="shared" si="4"/>
        <v/>
      </c>
      <c r="AA38" s="73" t="str">
        <f t="shared" si="1"/>
        <v/>
      </c>
      <c r="AB38" s="80" t="str">
        <f t="shared" si="2"/>
        <v/>
      </c>
      <c r="AC38" s="74" t="str">
        <f t="shared" si="3"/>
        <v/>
      </c>
      <c r="AD38" s="75"/>
      <c r="AE38" s="73"/>
      <c r="AF38" s="4"/>
    </row>
    <row r="39" spans="2:32" x14ac:dyDescent="0.25">
      <c r="B39" s="65"/>
      <c r="C39" s="65"/>
      <c r="D39" s="65"/>
      <c r="E39" s="81"/>
      <c r="F39" s="76"/>
      <c r="G39" s="66"/>
      <c r="H39" s="67" t="str">
        <f>IFERROR(IF(ISBLANK(G39),"",IF(B39=Matériels!$A$28,MIN(G39,Matériels!$F$28*C39),MIN(G39,INDEX(Matériels!$F$2:$F$31,MATCH(B39,Matériels!$A$2:$A$31,0))))),"")</f>
        <v/>
      </c>
      <c r="I39" s="66"/>
      <c r="J39" s="66"/>
      <c r="K39" s="67" t="str">
        <f t="shared" si="0"/>
        <v/>
      </c>
      <c r="L39" s="65"/>
      <c r="M39" s="6"/>
      <c r="N39" s="6"/>
      <c r="O39" s="7" t="str">
        <f>IF((ANXE_1_DEPENSES_PREVISION!B39)=0,"",ANXE_1_DEPENSES_PREVISION!B39)</f>
        <v/>
      </c>
      <c r="P39" s="73" t="str">
        <f>IF((ANXE_1_DEPENSES_PREVISION!C39)=0,"",ANXE_1_DEPENSES_PREVISION!C39)</f>
        <v/>
      </c>
      <c r="Q39" s="73" t="str">
        <f>IF((ANXE_1_DEPENSES_PREVISION!D39)=0,"",ANXE_1_DEPENSES_PREVISION!D39)</f>
        <v/>
      </c>
      <c r="R39" s="73" t="str">
        <f>IF((ANXE_1_DEPENSES_PREVISION!E39)=0,"",ANXE_1_DEPENSES_PREVISION!E39)</f>
        <v/>
      </c>
      <c r="S39" s="77" t="str">
        <f>IF((ANXE_1_DEPENSES_PREVISION!F39)=0,"",ANXE_1_DEPENSES_PREVISION!F39)</f>
        <v/>
      </c>
      <c r="T39" s="75" t="str">
        <f>IF((ANXE_1_DEPENSES_PREVISION!G39)=0,"",ANXE_1_DEPENSES_PREVISION!G39)</f>
        <v/>
      </c>
      <c r="U39" s="75" t="str">
        <f>IF((ANXE_1_DEPENSES_PREVISION!I39)=0,"",ANXE_1_DEPENSES_PREVISION!I39)</f>
        <v/>
      </c>
      <c r="V39" s="75" t="str">
        <f>IF((ANXE_1_DEPENSES_PREVISION!J39)=0,"",ANXE_1_DEPENSES_PREVISION!J39)</f>
        <v/>
      </c>
      <c r="W39" s="75" t="str">
        <f>IF((ANXE_1_DEPENSES_PREVISION!G39)=0,"",ANXE_1_DEPENSES_PREVISION!G39)</f>
        <v/>
      </c>
      <c r="X39" s="73" t="str">
        <f>IF((ANXE_1_DEPENSES_PREVISION!L39)=0,"",ANXE_1_DEPENSES_PREVISION!L39)</f>
        <v/>
      </c>
      <c r="Y39" s="75"/>
      <c r="Z39" s="74" t="str">
        <f t="shared" si="4"/>
        <v/>
      </c>
      <c r="AA39" s="73" t="str">
        <f t="shared" si="1"/>
        <v/>
      </c>
      <c r="AB39" s="80" t="str">
        <f t="shared" si="2"/>
        <v/>
      </c>
      <c r="AC39" s="74" t="str">
        <f t="shared" si="3"/>
        <v/>
      </c>
      <c r="AD39" s="75"/>
      <c r="AE39" s="73"/>
      <c r="AF39" s="4"/>
    </row>
    <row r="40" spans="2:32" x14ac:dyDescent="0.25">
      <c r="B40" s="65"/>
      <c r="C40" s="65"/>
      <c r="D40" s="65"/>
      <c r="E40" s="81"/>
      <c r="F40" s="76"/>
      <c r="G40" s="66"/>
      <c r="H40" s="67" t="str">
        <f>IFERROR(IF(ISBLANK(G40),"",IF(B40=Matériels!$A$28,MIN(G40,Matériels!$F$28*C40),MIN(G40,INDEX(Matériels!$F$2:$F$31,MATCH(B40,Matériels!$A$2:$A$31,0))))),"")</f>
        <v/>
      </c>
      <c r="I40" s="66"/>
      <c r="J40" s="66"/>
      <c r="K40" s="67" t="str">
        <f t="shared" si="0"/>
        <v/>
      </c>
      <c r="L40" s="65"/>
      <c r="M40" s="6"/>
      <c r="N40" s="6"/>
      <c r="O40" s="7" t="str">
        <f>IF((ANXE_1_DEPENSES_PREVISION!B40)=0,"",ANXE_1_DEPENSES_PREVISION!B40)</f>
        <v/>
      </c>
      <c r="P40" s="73" t="str">
        <f>IF((ANXE_1_DEPENSES_PREVISION!C40)=0,"",ANXE_1_DEPENSES_PREVISION!C40)</f>
        <v/>
      </c>
      <c r="Q40" s="73" t="str">
        <f>IF((ANXE_1_DEPENSES_PREVISION!D40)=0,"",ANXE_1_DEPENSES_PREVISION!D40)</f>
        <v/>
      </c>
      <c r="R40" s="73" t="str">
        <f>IF((ANXE_1_DEPENSES_PREVISION!E40)=0,"",ANXE_1_DEPENSES_PREVISION!E40)</f>
        <v/>
      </c>
      <c r="S40" s="77" t="str">
        <f>IF((ANXE_1_DEPENSES_PREVISION!F40)=0,"",ANXE_1_DEPENSES_PREVISION!F40)</f>
        <v/>
      </c>
      <c r="T40" s="75" t="str">
        <f>IF((ANXE_1_DEPENSES_PREVISION!G40)=0,"",ANXE_1_DEPENSES_PREVISION!G40)</f>
        <v/>
      </c>
      <c r="U40" s="75" t="str">
        <f>IF((ANXE_1_DEPENSES_PREVISION!I40)=0,"",ANXE_1_DEPENSES_PREVISION!I40)</f>
        <v/>
      </c>
      <c r="V40" s="75" t="str">
        <f>IF((ANXE_1_DEPENSES_PREVISION!J40)=0,"",ANXE_1_DEPENSES_PREVISION!J40)</f>
        <v/>
      </c>
      <c r="W40" s="75" t="str">
        <f>IF((ANXE_1_DEPENSES_PREVISION!G40)=0,"",ANXE_1_DEPENSES_PREVISION!G40)</f>
        <v/>
      </c>
      <c r="X40" s="73" t="str">
        <f>IF((ANXE_1_DEPENSES_PREVISION!L40)=0,"",ANXE_1_DEPENSES_PREVISION!L40)</f>
        <v/>
      </c>
      <c r="Y40" s="75"/>
      <c r="Z40" s="74" t="str">
        <f t="shared" si="4"/>
        <v/>
      </c>
      <c r="AA40" s="73" t="str">
        <f t="shared" si="1"/>
        <v/>
      </c>
      <c r="AB40" s="80" t="str">
        <f t="shared" si="2"/>
        <v/>
      </c>
      <c r="AC40" s="74" t="str">
        <f t="shared" si="3"/>
        <v/>
      </c>
      <c r="AD40" s="75"/>
      <c r="AE40" s="73"/>
      <c r="AF40" s="4"/>
    </row>
    <row r="41" spans="2:32" x14ac:dyDescent="0.25">
      <c r="B41" s="65"/>
      <c r="C41" s="65"/>
      <c r="D41" s="65"/>
      <c r="E41" s="81"/>
      <c r="F41" s="76"/>
      <c r="G41" s="66"/>
      <c r="H41" s="67" t="str">
        <f>IFERROR(IF(ISBLANK(G41),"",IF(B41=Matériels!$A$28,MIN(G41,Matériels!$F$28*C41),MIN(G41,INDEX(Matériels!$F$2:$F$31,MATCH(B41,Matériels!$A$2:$A$31,0))))),"")</f>
        <v/>
      </c>
      <c r="I41" s="66"/>
      <c r="J41" s="66"/>
      <c r="K41" s="67" t="str">
        <f t="shared" si="0"/>
        <v/>
      </c>
      <c r="L41" s="65"/>
      <c r="M41" s="6"/>
      <c r="N41" s="6"/>
      <c r="O41" s="7" t="str">
        <f>IF((ANXE_1_DEPENSES_PREVISION!B41)=0,"",ANXE_1_DEPENSES_PREVISION!B41)</f>
        <v/>
      </c>
      <c r="P41" s="73" t="str">
        <f>IF((ANXE_1_DEPENSES_PREVISION!C41)=0,"",ANXE_1_DEPENSES_PREVISION!C41)</f>
        <v/>
      </c>
      <c r="Q41" s="73" t="str">
        <f>IF((ANXE_1_DEPENSES_PREVISION!D41)=0,"",ANXE_1_DEPENSES_PREVISION!D41)</f>
        <v/>
      </c>
      <c r="R41" s="73" t="str">
        <f>IF((ANXE_1_DEPENSES_PREVISION!E41)=0,"",ANXE_1_DEPENSES_PREVISION!E41)</f>
        <v/>
      </c>
      <c r="S41" s="77" t="str">
        <f>IF((ANXE_1_DEPENSES_PREVISION!F41)=0,"",ANXE_1_DEPENSES_PREVISION!F41)</f>
        <v/>
      </c>
      <c r="T41" s="75" t="str">
        <f>IF((ANXE_1_DEPENSES_PREVISION!G41)=0,"",ANXE_1_DEPENSES_PREVISION!G41)</f>
        <v/>
      </c>
      <c r="U41" s="75" t="str">
        <f>IF((ANXE_1_DEPENSES_PREVISION!I41)=0,"",ANXE_1_DEPENSES_PREVISION!I41)</f>
        <v/>
      </c>
      <c r="V41" s="75" t="str">
        <f>IF((ANXE_1_DEPENSES_PREVISION!J41)=0,"",ANXE_1_DEPENSES_PREVISION!J41)</f>
        <v/>
      </c>
      <c r="W41" s="75" t="str">
        <f>IF((ANXE_1_DEPENSES_PREVISION!G41)=0,"",ANXE_1_DEPENSES_PREVISION!G41)</f>
        <v/>
      </c>
      <c r="X41" s="73" t="str">
        <f>IF((ANXE_1_DEPENSES_PREVISION!L41)=0,"",ANXE_1_DEPENSES_PREVISION!L41)</f>
        <v/>
      </c>
      <c r="Y41" s="75"/>
      <c r="Z41" s="74" t="str">
        <f t="shared" si="4"/>
        <v/>
      </c>
      <c r="AA41" s="73" t="str">
        <f t="shared" si="1"/>
        <v/>
      </c>
      <c r="AB41" s="80" t="str">
        <f t="shared" si="2"/>
        <v/>
      </c>
      <c r="AC41" s="74" t="str">
        <f t="shared" si="3"/>
        <v/>
      </c>
      <c r="AD41" s="75"/>
      <c r="AE41" s="73"/>
      <c r="AF41" s="4"/>
    </row>
    <row r="42" spans="2:32" x14ac:dyDescent="0.25">
      <c r="B42" s="65"/>
      <c r="C42" s="65"/>
      <c r="D42" s="65"/>
      <c r="E42" s="81"/>
      <c r="F42" s="76"/>
      <c r="G42" s="66"/>
      <c r="H42" s="67" t="str">
        <f>IFERROR(IF(ISBLANK(G42),"",IF(B42=Matériels!$A$28,MIN(G42,Matériels!$F$28*C42),MIN(G42,INDEX(Matériels!$F$2:$F$31,MATCH(B42,Matériels!$A$2:$A$31,0))))),"")</f>
        <v/>
      </c>
      <c r="I42" s="66"/>
      <c r="J42" s="66"/>
      <c r="K42" s="67" t="str">
        <f t="shared" si="0"/>
        <v/>
      </c>
      <c r="L42" s="65"/>
      <c r="M42" s="6"/>
      <c r="N42" s="6"/>
      <c r="O42" s="7" t="str">
        <f>IF((ANXE_1_DEPENSES_PREVISION!B42)=0,"",ANXE_1_DEPENSES_PREVISION!B42)</f>
        <v/>
      </c>
      <c r="P42" s="73" t="str">
        <f>IF((ANXE_1_DEPENSES_PREVISION!C42)=0,"",ANXE_1_DEPENSES_PREVISION!C42)</f>
        <v/>
      </c>
      <c r="Q42" s="73" t="str">
        <f>IF((ANXE_1_DEPENSES_PREVISION!D42)=0,"",ANXE_1_DEPENSES_PREVISION!D42)</f>
        <v/>
      </c>
      <c r="R42" s="73" t="str">
        <f>IF((ANXE_1_DEPENSES_PREVISION!E42)=0,"",ANXE_1_DEPENSES_PREVISION!E42)</f>
        <v/>
      </c>
      <c r="S42" s="77" t="str">
        <f>IF((ANXE_1_DEPENSES_PREVISION!F42)=0,"",ANXE_1_DEPENSES_PREVISION!F42)</f>
        <v/>
      </c>
      <c r="T42" s="75" t="str">
        <f>IF((ANXE_1_DEPENSES_PREVISION!G42)=0,"",ANXE_1_DEPENSES_PREVISION!G42)</f>
        <v/>
      </c>
      <c r="U42" s="75" t="str">
        <f>IF((ANXE_1_DEPENSES_PREVISION!I42)=0,"",ANXE_1_DEPENSES_PREVISION!I42)</f>
        <v/>
      </c>
      <c r="V42" s="75" t="str">
        <f>IF((ANXE_1_DEPENSES_PREVISION!J42)=0,"",ANXE_1_DEPENSES_PREVISION!J42)</f>
        <v/>
      </c>
      <c r="W42" s="75" t="str">
        <f>IF((ANXE_1_DEPENSES_PREVISION!G42)=0,"",ANXE_1_DEPENSES_PREVISION!G42)</f>
        <v/>
      </c>
      <c r="X42" s="73" t="str">
        <f>IF((ANXE_1_DEPENSES_PREVISION!L42)=0,"",ANXE_1_DEPENSES_PREVISION!L42)</f>
        <v/>
      </c>
      <c r="Y42" s="75"/>
      <c r="Z42" s="74" t="str">
        <f t="shared" si="4"/>
        <v/>
      </c>
      <c r="AA42" s="73" t="str">
        <f t="shared" si="1"/>
        <v/>
      </c>
      <c r="AB42" s="80" t="str">
        <f t="shared" si="2"/>
        <v/>
      </c>
      <c r="AC42" s="74" t="str">
        <f t="shared" si="3"/>
        <v/>
      </c>
      <c r="AD42" s="75"/>
      <c r="AE42" s="73"/>
      <c r="AF42" s="4"/>
    </row>
    <row r="43" spans="2:32" x14ac:dyDescent="0.25">
      <c r="B43" s="65"/>
      <c r="C43" s="65"/>
      <c r="D43" s="65"/>
      <c r="E43" s="81"/>
      <c r="F43" s="76"/>
      <c r="G43" s="66"/>
      <c r="H43" s="67" t="str">
        <f>IFERROR(IF(ISBLANK(G43),"",IF(B43=Matériels!$A$28,MIN(G43,Matériels!$F$28*C43),MIN(G43,INDEX(Matériels!$F$2:$F$31,MATCH(B43,Matériels!$A$2:$A$31,0))))),"")</f>
        <v/>
      </c>
      <c r="I43" s="66"/>
      <c r="J43" s="66"/>
      <c r="K43" s="67" t="str">
        <f t="shared" si="0"/>
        <v/>
      </c>
      <c r="L43" s="65"/>
      <c r="M43" s="6"/>
      <c r="N43" s="6"/>
      <c r="O43" s="7" t="str">
        <f>IF((ANXE_1_DEPENSES_PREVISION!B43)=0,"",ANXE_1_DEPENSES_PREVISION!B43)</f>
        <v/>
      </c>
      <c r="P43" s="73" t="str">
        <f>IF((ANXE_1_DEPENSES_PREVISION!C43)=0,"",ANXE_1_DEPENSES_PREVISION!C43)</f>
        <v/>
      </c>
      <c r="Q43" s="73" t="str">
        <f>IF((ANXE_1_DEPENSES_PREVISION!D43)=0,"",ANXE_1_DEPENSES_PREVISION!D43)</f>
        <v/>
      </c>
      <c r="R43" s="73" t="str">
        <f>IF((ANXE_1_DEPENSES_PREVISION!E43)=0,"",ANXE_1_DEPENSES_PREVISION!E43)</f>
        <v/>
      </c>
      <c r="S43" s="77" t="str">
        <f>IF((ANXE_1_DEPENSES_PREVISION!F43)=0,"",ANXE_1_DEPENSES_PREVISION!F43)</f>
        <v/>
      </c>
      <c r="T43" s="75" t="str">
        <f>IF((ANXE_1_DEPENSES_PREVISION!G43)=0,"",ANXE_1_DEPENSES_PREVISION!G43)</f>
        <v/>
      </c>
      <c r="U43" s="75" t="str">
        <f>IF((ANXE_1_DEPENSES_PREVISION!I43)=0,"",ANXE_1_DEPENSES_PREVISION!I43)</f>
        <v/>
      </c>
      <c r="V43" s="75" t="str">
        <f>IF((ANXE_1_DEPENSES_PREVISION!J43)=0,"",ANXE_1_DEPENSES_PREVISION!J43)</f>
        <v/>
      </c>
      <c r="W43" s="75" t="str">
        <f>IF((ANXE_1_DEPENSES_PREVISION!G43)=0,"",ANXE_1_DEPENSES_PREVISION!G43)</f>
        <v/>
      </c>
      <c r="X43" s="73" t="str">
        <f>IF((ANXE_1_DEPENSES_PREVISION!L43)=0,"",ANXE_1_DEPENSES_PREVISION!L43)</f>
        <v/>
      </c>
      <c r="Y43" s="75"/>
      <c r="Z43" s="74" t="str">
        <f t="shared" si="4"/>
        <v/>
      </c>
      <c r="AA43" s="73" t="str">
        <f t="shared" si="1"/>
        <v/>
      </c>
      <c r="AB43" s="80" t="str">
        <f t="shared" si="2"/>
        <v/>
      </c>
      <c r="AC43" s="74" t="str">
        <f t="shared" si="3"/>
        <v/>
      </c>
      <c r="AD43" s="75"/>
      <c r="AE43" s="73"/>
      <c r="AF43" s="4"/>
    </row>
    <row r="44" spans="2:32" x14ac:dyDescent="0.25">
      <c r="B44" s="65"/>
      <c r="C44" s="65"/>
      <c r="D44" s="65"/>
      <c r="E44" s="81"/>
      <c r="F44" s="76"/>
      <c r="G44" s="66"/>
      <c r="H44" s="67" t="str">
        <f>IFERROR(IF(ISBLANK(G44),"",IF(B44=Matériels!$A$28,MIN(G44,Matériels!$F$28*C44),MIN(G44,INDEX(Matériels!$F$2:$F$31,MATCH(B44,Matériels!$A$2:$A$31,0))))),"")</f>
        <v/>
      </c>
      <c r="I44" s="66"/>
      <c r="J44" s="66"/>
      <c r="K44" s="67" t="str">
        <f t="shared" si="0"/>
        <v/>
      </c>
      <c r="L44" s="65"/>
      <c r="M44" s="6"/>
      <c r="N44" s="6"/>
      <c r="O44" s="7" t="str">
        <f>IF((ANXE_1_DEPENSES_PREVISION!B44)=0,"",ANXE_1_DEPENSES_PREVISION!B44)</f>
        <v/>
      </c>
      <c r="P44" s="73" t="str">
        <f>IF((ANXE_1_DEPENSES_PREVISION!C44)=0,"",ANXE_1_DEPENSES_PREVISION!C44)</f>
        <v/>
      </c>
      <c r="Q44" s="73" t="str">
        <f>IF((ANXE_1_DEPENSES_PREVISION!D44)=0,"",ANXE_1_DEPENSES_PREVISION!D44)</f>
        <v/>
      </c>
      <c r="R44" s="73" t="str">
        <f>IF((ANXE_1_DEPENSES_PREVISION!E44)=0,"",ANXE_1_DEPENSES_PREVISION!E44)</f>
        <v/>
      </c>
      <c r="S44" s="77" t="str">
        <f>IF((ANXE_1_DEPENSES_PREVISION!F44)=0,"",ANXE_1_DEPENSES_PREVISION!F44)</f>
        <v/>
      </c>
      <c r="T44" s="75" t="str">
        <f>IF((ANXE_1_DEPENSES_PREVISION!G44)=0,"",ANXE_1_DEPENSES_PREVISION!G44)</f>
        <v/>
      </c>
      <c r="U44" s="75" t="str">
        <f>IF((ANXE_1_DEPENSES_PREVISION!I44)=0,"",ANXE_1_DEPENSES_PREVISION!I44)</f>
        <v/>
      </c>
      <c r="V44" s="75" t="str">
        <f>IF((ANXE_1_DEPENSES_PREVISION!J44)=0,"",ANXE_1_DEPENSES_PREVISION!J44)</f>
        <v/>
      </c>
      <c r="W44" s="75" t="str">
        <f>IF((ANXE_1_DEPENSES_PREVISION!G44)=0,"",ANXE_1_DEPENSES_PREVISION!G44)</f>
        <v/>
      </c>
      <c r="X44" s="73" t="str">
        <f>IF((ANXE_1_DEPENSES_PREVISION!L44)=0,"",ANXE_1_DEPENSES_PREVISION!L44)</f>
        <v/>
      </c>
      <c r="Y44" s="75"/>
      <c r="Z44" s="74" t="str">
        <f t="shared" si="4"/>
        <v/>
      </c>
      <c r="AA44" s="73" t="str">
        <f t="shared" si="1"/>
        <v/>
      </c>
      <c r="AB44" s="80" t="str">
        <f t="shared" si="2"/>
        <v/>
      </c>
      <c r="AC44" s="74" t="str">
        <f t="shared" si="3"/>
        <v/>
      </c>
      <c r="AD44" s="75"/>
      <c r="AE44" s="73"/>
      <c r="AF44" s="4"/>
    </row>
    <row r="45" spans="2:32" x14ac:dyDescent="0.25">
      <c r="B45" s="65"/>
      <c r="C45" s="65"/>
      <c r="D45" s="65"/>
      <c r="E45" s="81"/>
      <c r="F45" s="76"/>
      <c r="G45" s="66"/>
      <c r="H45" s="67" t="str">
        <f>IFERROR(IF(ISBLANK(G45),"",IF(B45=Matériels!$A$28,MIN(G45,Matériels!$F$28*C45),MIN(G45,INDEX(Matériels!$F$2:$F$31,MATCH(B45,Matériels!$A$2:$A$31,0))))),"")</f>
        <v/>
      </c>
      <c r="I45" s="66"/>
      <c r="J45" s="66"/>
      <c r="K45" s="67" t="str">
        <f t="shared" si="0"/>
        <v/>
      </c>
      <c r="L45" s="65"/>
      <c r="M45" s="6"/>
      <c r="N45" s="6"/>
      <c r="O45" s="7" t="str">
        <f>IF((ANXE_1_DEPENSES_PREVISION!B45)=0,"",ANXE_1_DEPENSES_PREVISION!B45)</f>
        <v/>
      </c>
      <c r="P45" s="73" t="str">
        <f>IF((ANXE_1_DEPENSES_PREVISION!C45)=0,"",ANXE_1_DEPENSES_PREVISION!C45)</f>
        <v/>
      </c>
      <c r="Q45" s="73" t="str">
        <f>IF((ANXE_1_DEPENSES_PREVISION!D45)=0,"",ANXE_1_DEPENSES_PREVISION!D45)</f>
        <v/>
      </c>
      <c r="R45" s="73" t="str">
        <f>IF((ANXE_1_DEPENSES_PREVISION!E45)=0,"",ANXE_1_DEPENSES_PREVISION!E45)</f>
        <v/>
      </c>
      <c r="S45" s="77" t="str">
        <f>IF((ANXE_1_DEPENSES_PREVISION!F45)=0,"",ANXE_1_DEPENSES_PREVISION!F45)</f>
        <v/>
      </c>
      <c r="T45" s="75" t="str">
        <f>IF((ANXE_1_DEPENSES_PREVISION!G45)=0,"",ANXE_1_DEPENSES_PREVISION!G45)</f>
        <v/>
      </c>
      <c r="U45" s="75" t="str">
        <f>IF((ANXE_1_DEPENSES_PREVISION!I45)=0,"",ANXE_1_DEPENSES_PREVISION!I45)</f>
        <v/>
      </c>
      <c r="V45" s="75" t="str">
        <f>IF((ANXE_1_DEPENSES_PREVISION!J45)=0,"",ANXE_1_DEPENSES_PREVISION!J45)</f>
        <v/>
      </c>
      <c r="W45" s="75" t="str">
        <f>IF((ANXE_1_DEPENSES_PREVISION!G45)=0,"",ANXE_1_DEPENSES_PREVISION!G45)</f>
        <v/>
      </c>
      <c r="X45" s="73" t="str">
        <f>IF((ANXE_1_DEPENSES_PREVISION!L45)=0,"",ANXE_1_DEPENSES_PREVISION!L45)</f>
        <v/>
      </c>
      <c r="Y45" s="75"/>
      <c r="Z45" s="74" t="str">
        <f t="shared" si="4"/>
        <v/>
      </c>
      <c r="AA45" s="73" t="str">
        <f t="shared" si="1"/>
        <v/>
      </c>
      <c r="AB45" s="80" t="str">
        <f t="shared" ref="AB45:AB76" si="5">IFERROR(IF(OR(W45&lt;T45,W45&lt;U45,W45&lt;V45,W45=""),"",(W45-(MIN(T45,U45,V45)))/MIN(T45,U45,V45)),"")</f>
        <v/>
      </c>
      <c r="AC45" s="74" t="str">
        <f t="shared" ref="AC45:AC76" si="6">IF(W45="","",IF(MIN(T45,U45,V45)*1.15=0,"",MIN(T45,U45,V45)*1.15))</f>
        <v/>
      </c>
      <c r="AD45" s="75"/>
      <c r="AE45" s="73"/>
      <c r="AF45" s="4"/>
    </row>
    <row r="46" spans="2:32" x14ac:dyDescent="0.25">
      <c r="B46" s="65"/>
      <c r="C46" s="65"/>
      <c r="D46" s="65"/>
      <c r="E46" s="81"/>
      <c r="F46" s="76"/>
      <c r="G46" s="66"/>
      <c r="H46" s="67" t="str">
        <f>IFERROR(IF(ISBLANK(G46),"",IF(B46=Matériels!$A$28,MIN(G46,Matériels!$F$28*C46),MIN(G46,INDEX(Matériels!$F$2:$F$31,MATCH(B46,Matériels!$A$2:$A$31,0))))),"")</f>
        <v/>
      </c>
      <c r="I46" s="66"/>
      <c r="J46" s="66"/>
      <c r="K46" s="67" t="str">
        <f t="shared" si="0"/>
        <v/>
      </c>
      <c r="L46" s="65"/>
      <c r="M46" s="6"/>
      <c r="N46" s="6"/>
      <c r="O46" s="7" t="str">
        <f>IF((ANXE_1_DEPENSES_PREVISION!B46)=0,"",ANXE_1_DEPENSES_PREVISION!B46)</f>
        <v/>
      </c>
      <c r="P46" s="73" t="str">
        <f>IF((ANXE_1_DEPENSES_PREVISION!C46)=0,"",ANXE_1_DEPENSES_PREVISION!C46)</f>
        <v/>
      </c>
      <c r="Q46" s="73" t="str">
        <f>IF((ANXE_1_DEPENSES_PREVISION!D46)=0,"",ANXE_1_DEPENSES_PREVISION!D46)</f>
        <v/>
      </c>
      <c r="R46" s="73" t="str">
        <f>IF((ANXE_1_DEPENSES_PREVISION!E46)=0,"",ANXE_1_DEPENSES_PREVISION!E46)</f>
        <v/>
      </c>
      <c r="S46" s="77" t="str">
        <f>IF((ANXE_1_DEPENSES_PREVISION!F46)=0,"",ANXE_1_DEPENSES_PREVISION!F46)</f>
        <v/>
      </c>
      <c r="T46" s="75" t="str">
        <f>IF((ANXE_1_DEPENSES_PREVISION!G46)=0,"",ANXE_1_DEPENSES_PREVISION!G46)</f>
        <v/>
      </c>
      <c r="U46" s="75" t="str">
        <f>IF((ANXE_1_DEPENSES_PREVISION!I46)=0,"",ANXE_1_DEPENSES_PREVISION!I46)</f>
        <v/>
      </c>
      <c r="V46" s="75" t="str">
        <f>IF((ANXE_1_DEPENSES_PREVISION!J46)=0,"",ANXE_1_DEPENSES_PREVISION!J46)</f>
        <v/>
      </c>
      <c r="W46" s="75" t="str">
        <f>IF((ANXE_1_DEPENSES_PREVISION!G46)=0,"",ANXE_1_DEPENSES_PREVISION!G46)</f>
        <v/>
      </c>
      <c r="X46" s="73" t="str">
        <f>IF((ANXE_1_DEPENSES_PREVISION!L46)=0,"",ANXE_1_DEPENSES_PREVISION!L46)</f>
        <v/>
      </c>
      <c r="Y46" s="75"/>
      <c r="Z46" s="74" t="str">
        <f t="shared" si="4"/>
        <v/>
      </c>
      <c r="AA46" s="73" t="str">
        <f t="shared" si="1"/>
        <v/>
      </c>
      <c r="AB46" s="80" t="str">
        <f t="shared" si="5"/>
        <v/>
      </c>
      <c r="AC46" s="74" t="str">
        <f t="shared" si="6"/>
        <v/>
      </c>
      <c r="AD46" s="75"/>
      <c r="AE46" s="73"/>
      <c r="AF46" s="4"/>
    </row>
    <row r="47" spans="2:32" x14ac:dyDescent="0.25">
      <c r="B47" s="65"/>
      <c r="C47" s="65"/>
      <c r="D47" s="65"/>
      <c r="E47" s="81"/>
      <c r="F47" s="76"/>
      <c r="G47" s="66"/>
      <c r="H47" s="67" t="str">
        <f>IFERROR(IF(ISBLANK(G47),"",IF(B47=Matériels!$A$28,MIN(G47,Matériels!$F$28*C47),MIN(G47,INDEX(Matériels!$F$2:$F$31,MATCH(B47,Matériels!$A$2:$A$31,0))))),"")</f>
        <v/>
      </c>
      <c r="I47" s="66"/>
      <c r="J47" s="66"/>
      <c r="K47" s="67" t="str">
        <f t="shared" si="0"/>
        <v/>
      </c>
      <c r="L47" s="65"/>
      <c r="M47" s="6"/>
      <c r="N47" s="6"/>
      <c r="O47" s="7" t="str">
        <f>IF((ANXE_1_DEPENSES_PREVISION!B47)=0,"",ANXE_1_DEPENSES_PREVISION!B47)</f>
        <v/>
      </c>
      <c r="P47" s="73" t="str">
        <f>IF((ANXE_1_DEPENSES_PREVISION!C47)=0,"",ANXE_1_DEPENSES_PREVISION!C47)</f>
        <v/>
      </c>
      <c r="Q47" s="73" t="str">
        <f>IF((ANXE_1_DEPENSES_PREVISION!D47)=0,"",ANXE_1_DEPENSES_PREVISION!D47)</f>
        <v/>
      </c>
      <c r="R47" s="73" t="str">
        <f>IF((ANXE_1_DEPENSES_PREVISION!E47)=0,"",ANXE_1_DEPENSES_PREVISION!E47)</f>
        <v/>
      </c>
      <c r="S47" s="77" t="str">
        <f>IF((ANXE_1_DEPENSES_PREVISION!F47)=0,"",ANXE_1_DEPENSES_PREVISION!F47)</f>
        <v/>
      </c>
      <c r="T47" s="75" t="str">
        <f>IF((ANXE_1_DEPENSES_PREVISION!G47)=0,"",ANXE_1_DEPENSES_PREVISION!G47)</f>
        <v/>
      </c>
      <c r="U47" s="75" t="str">
        <f>IF((ANXE_1_DEPENSES_PREVISION!I47)=0,"",ANXE_1_DEPENSES_PREVISION!I47)</f>
        <v/>
      </c>
      <c r="V47" s="75" t="str">
        <f>IF((ANXE_1_DEPENSES_PREVISION!J47)=0,"",ANXE_1_DEPENSES_PREVISION!J47)</f>
        <v/>
      </c>
      <c r="W47" s="75" t="str">
        <f>IF((ANXE_1_DEPENSES_PREVISION!G47)=0,"",ANXE_1_DEPENSES_PREVISION!G47)</f>
        <v/>
      </c>
      <c r="X47" s="73" t="str">
        <f>IF((ANXE_1_DEPENSES_PREVISION!L47)=0,"",ANXE_1_DEPENSES_PREVISION!L47)</f>
        <v/>
      </c>
      <c r="Y47" s="75"/>
      <c r="Z47" s="74" t="str">
        <f t="shared" si="4"/>
        <v/>
      </c>
      <c r="AA47" s="73" t="str">
        <f t="shared" si="1"/>
        <v/>
      </c>
      <c r="AB47" s="80" t="str">
        <f t="shared" si="5"/>
        <v/>
      </c>
      <c r="AC47" s="74" t="str">
        <f t="shared" si="6"/>
        <v/>
      </c>
      <c r="AD47" s="75"/>
      <c r="AE47" s="73"/>
      <c r="AF47" s="4"/>
    </row>
    <row r="48" spans="2:32" x14ac:dyDescent="0.25">
      <c r="B48" s="65"/>
      <c r="C48" s="65"/>
      <c r="D48" s="65"/>
      <c r="E48" s="81"/>
      <c r="F48" s="76"/>
      <c r="G48" s="66"/>
      <c r="H48" s="67" t="str">
        <f>IFERROR(IF(ISBLANK(G48),"",IF(B48=Matériels!$A$28,MIN(G48,Matériels!$F$28*C48),MIN(G48,INDEX(Matériels!$F$2:$F$31,MATCH(B48,Matériels!$A$2:$A$31,0))))),"")</f>
        <v/>
      </c>
      <c r="I48" s="66"/>
      <c r="J48" s="66"/>
      <c r="K48" s="67" t="str">
        <f t="shared" si="0"/>
        <v/>
      </c>
      <c r="L48" s="65"/>
      <c r="M48" s="6"/>
      <c r="N48" s="6"/>
      <c r="O48" s="7" t="str">
        <f>IF((ANXE_1_DEPENSES_PREVISION!B48)=0,"",ANXE_1_DEPENSES_PREVISION!B48)</f>
        <v/>
      </c>
      <c r="P48" s="73" t="str">
        <f>IF((ANXE_1_DEPENSES_PREVISION!C48)=0,"",ANXE_1_DEPENSES_PREVISION!C48)</f>
        <v/>
      </c>
      <c r="Q48" s="73" t="str">
        <f>IF((ANXE_1_DEPENSES_PREVISION!D48)=0,"",ANXE_1_DEPENSES_PREVISION!D48)</f>
        <v/>
      </c>
      <c r="R48" s="73" t="str">
        <f>IF((ANXE_1_DEPENSES_PREVISION!E48)=0,"",ANXE_1_DEPENSES_PREVISION!E48)</f>
        <v/>
      </c>
      <c r="S48" s="77" t="str">
        <f>IF((ANXE_1_DEPENSES_PREVISION!F48)=0,"",ANXE_1_DEPENSES_PREVISION!F48)</f>
        <v/>
      </c>
      <c r="T48" s="75" t="str">
        <f>IF((ANXE_1_DEPENSES_PREVISION!G48)=0,"",ANXE_1_DEPENSES_PREVISION!G48)</f>
        <v/>
      </c>
      <c r="U48" s="75" t="str">
        <f>IF((ANXE_1_DEPENSES_PREVISION!I48)=0,"",ANXE_1_DEPENSES_PREVISION!I48)</f>
        <v/>
      </c>
      <c r="V48" s="75" t="str">
        <f>IF((ANXE_1_DEPENSES_PREVISION!J48)=0,"",ANXE_1_DEPENSES_PREVISION!J48)</f>
        <v/>
      </c>
      <c r="W48" s="75" t="str">
        <f>IF((ANXE_1_DEPENSES_PREVISION!G48)=0,"",ANXE_1_DEPENSES_PREVISION!G48)</f>
        <v/>
      </c>
      <c r="X48" s="73" t="str">
        <f>IF((ANXE_1_DEPENSES_PREVISION!L48)=0,"",ANXE_1_DEPENSES_PREVISION!L48)</f>
        <v/>
      </c>
      <c r="Y48" s="75"/>
      <c r="Z48" s="74" t="str">
        <f t="shared" si="4"/>
        <v/>
      </c>
      <c r="AA48" s="73" t="str">
        <f t="shared" si="1"/>
        <v/>
      </c>
      <c r="AB48" s="80" t="str">
        <f t="shared" si="5"/>
        <v/>
      </c>
      <c r="AC48" s="74" t="str">
        <f t="shared" si="6"/>
        <v/>
      </c>
      <c r="AD48" s="75"/>
      <c r="AE48" s="73"/>
      <c r="AF48" s="4"/>
    </row>
    <row r="49" spans="2:32" x14ac:dyDescent="0.25">
      <c r="B49" s="65"/>
      <c r="C49" s="65"/>
      <c r="D49" s="65"/>
      <c r="E49" s="81"/>
      <c r="F49" s="76"/>
      <c r="G49" s="66"/>
      <c r="H49" s="67" t="str">
        <f>IFERROR(IF(ISBLANK(G49),"",IF(B49=Matériels!$A$28,MIN(G49,Matériels!$F$28*C49),MIN(G49,INDEX(Matériels!$F$2:$F$31,MATCH(B49,Matériels!$A$2:$A$31,0))))),"")</f>
        <v/>
      </c>
      <c r="I49" s="66"/>
      <c r="J49" s="66"/>
      <c r="K49" s="67" t="str">
        <f t="shared" si="0"/>
        <v/>
      </c>
      <c r="L49" s="65"/>
      <c r="M49" s="6"/>
      <c r="N49" s="6"/>
      <c r="O49" s="7" t="str">
        <f>IF((ANXE_1_DEPENSES_PREVISION!B49)=0,"",ANXE_1_DEPENSES_PREVISION!B49)</f>
        <v/>
      </c>
      <c r="P49" s="73" t="str">
        <f>IF((ANXE_1_DEPENSES_PREVISION!C49)=0,"",ANXE_1_DEPENSES_PREVISION!C49)</f>
        <v/>
      </c>
      <c r="Q49" s="73" t="str">
        <f>IF((ANXE_1_DEPENSES_PREVISION!D49)=0,"",ANXE_1_DEPENSES_PREVISION!D49)</f>
        <v/>
      </c>
      <c r="R49" s="73" t="str">
        <f>IF((ANXE_1_DEPENSES_PREVISION!E49)=0,"",ANXE_1_DEPENSES_PREVISION!E49)</f>
        <v/>
      </c>
      <c r="S49" s="77" t="str">
        <f>IF((ANXE_1_DEPENSES_PREVISION!F49)=0,"",ANXE_1_DEPENSES_PREVISION!F49)</f>
        <v/>
      </c>
      <c r="T49" s="75" t="str">
        <f>IF((ANXE_1_DEPENSES_PREVISION!G49)=0,"",ANXE_1_DEPENSES_PREVISION!G49)</f>
        <v/>
      </c>
      <c r="U49" s="75" t="str">
        <f>IF((ANXE_1_DEPENSES_PREVISION!I49)=0,"",ANXE_1_DEPENSES_PREVISION!I49)</f>
        <v/>
      </c>
      <c r="V49" s="75" t="str">
        <f>IF((ANXE_1_DEPENSES_PREVISION!J49)=0,"",ANXE_1_DEPENSES_PREVISION!J49)</f>
        <v/>
      </c>
      <c r="W49" s="75" t="str">
        <f>IF((ANXE_1_DEPENSES_PREVISION!G49)=0,"",ANXE_1_DEPENSES_PREVISION!G49)</f>
        <v/>
      </c>
      <c r="X49" s="73" t="str">
        <f>IF((ANXE_1_DEPENSES_PREVISION!L49)=0,"",ANXE_1_DEPENSES_PREVISION!L49)</f>
        <v/>
      </c>
      <c r="Y49" s="75"/>
      <c r="Z49" s="74" t="str">
        <f t="shared" si="4"/>
        <v/>
      </c>
      <c r="AA49" s="73" t="str">
        <f t="shared" si="1"/>
        <v/>
      </c>
      <c r="AB49" s="80" t="str">
        <f t="shared" si="5"/>
        <v/>
      </c>
      <c r="AC49" s="74" t="str">
        <f t="shared" si="6"/>
        <v/>
      </c>
      <c r="AD49" s="75"/>
      <c r="AE49" s="73"/>
      <c r="AF49" s="4"/>
    </row>
    <row r="50" spans="2:32" x14ac:dyDescent="0.25">
      <c r="B50" s="65"/>
      <c r="C50" s="65"/>
      <c r="D50" s="65"/>
      <c r="E50" s="81"/>
      <c r="F50" s="76"/>
      <c r="G50" s="66"/>
      <c r="H50" s="67" t="str">
        <f>IFERROR(IF(ISBLANK(G50),"",IF(B50=Matériels!$A$28,MIN(G50,Matériels!$F$28*C50),MIN(G50,INDEX(Matériels!$F$2:$F$31,MATCH(B50,Matériels!$A$2:$A$31,0))))),"")</f>
        <v/>
      </c>
      <c r="I50" s="66"/>
      <c r="J50" s="66"/>
      <c r="K50" s="67" t="str">
        <f t="shared" si="0"/>
        <v/>
      </c>
      <c r="L50" s="65"/>
      <c r="M50" s="6"/>
      <c r="N50" s="6"/>
      <c r="O50" s="7" t="str">
        <f>IF((ANXE_1_DEPENSES_PREVISION!B50)=0,"",ANXE_1_DEPENSES_PREVISION!B50)</f>
        <v/>
      </c>
      <c r="P50" s="73" t="str">
        <f>IF((ANXE_1_DEPENSES_PREVISION!C50)=0,"",ANXE_1_DEPENSES_PREVISION!C50)</f>
        <v/>
      </c>
      <c r="Q50" s="73" t="str">
        <f>IF((ANXE_1_DEPENSES_PREVISION!D50)=0,"",ANXE_1_DEPENSES_PREVISION!D50)</f>
        <v/>
      </c>
      <c r="R50" s="73" t="str">
        <f>IF((ANXE_1_DEPENSES_PREVISION!E50)=0,"",ANXE_1_DEPENSES_PREVISION!E50)</f>
        <v/>
      </c>
      <c r="S50" s="77" t="str">
        <f>IF((ANXE_1_DEPENSES_PREVISION!F50)=0,"",ANXE_1_DEPENSES_PREVISION!F50)</f>
        <v/>
      </c>
      <c r="T50" s="75" t="str">
        <f>IF((ANXE_1_DEPENSES_PREVISION!G50)=0,"",ANXE_1_DEPENSES_PREVISION!G50)</f>
        <v/>
      </c>
      <c r="U50" s="75" t="str">
        <f>IF((ANXE_1_DEPENSES_PREVISION!I50)=0,"",ANXE_1_DEPENSES_PREVISION!I50)</f>
        <v/>
      </c>
      <c r="V50" s="75" t="str">
        <f>IF((ANXE_1_DEPENSES_PREVISION!J50)=0,"",ANXE_1_DEPENSES_PREVISION!J50)</f>
        <v/>
      </c>
      <c r="W50" s="75" t="str">
        <f>IF((ANXE_1_DEPENSES_PREVISION!G50)=0,"",ANXE_1_DEPENSES_PREVISION!G50)</f>
        <v/>
      </c>
      <c r="X50" s="73" t="str">
        <f>IF((ANXE_1_DEPENSES_PREVISION!L50)=0,"",ANXE_1_DEPENSES_PREVISION!L50)</f>
        <v/>
      </c>
      <c r="Y50" s="75"/>
      <c r="Z50" s="74" t="str">
        <f t="shared" si="4"/>
        <v/>
      </c>
      <c r="AA50" s="73" t="str">
        <f t="shared" si="1"/>
        <v/>
      </c>
      <c r="AB50" s="80" t="str">
        <f t="shared" si="5"/>
        <v/>
      </c>
      <c r="AC50" s="74" t="str">
        <f t="shared" si="6"/>
        <v/>
      </c>
      <c r="AD50" s="75"/>
      <c r="AE50" s="73"/>
      <c r="AF50" s="4"/>
    </row>
    <row r="51" spans="2:32" x14ac:dyDescent="0.25">
      <c r="B51" s="65"/>
      <c r="C51" s="65"/>
      <c r="D51" s="65"/>
      <c r="E51" s="81"/>
      <c r="F51" s="76"/>
      <c r="G51" s="66"/>
      <c r="H51" s="67" t="str">
        <f>IFERROR(IF(ISBLANK(G51),"",IF(B51=Matériels!$A$28,MIN(G51,Matériels!$F$28*C51),MIN(G51,INDEX(Matériels!$F$2:$F$31,MATCH(B51,Matériels!$A$2:$A$31,0))))),"")</f>
        <v/>
      </c>
      <c r="I51" s="66"/>
      <c r="J51" s="66"/>
      <c r="K51" s="67" t="str">
        <f t="shared" si="0"/>
        <v/>
      </c>
      <c r="L51" s="65"/>
      <c r="M51" s="6"/>
      <c r="N51" s="6"/>
      <c r="O51" s="7" t="str">
        <f>IF((ANXE_1_DEPENSES_PREVISION!B51)=0,"",ANXE_1_DEPENSES_PREVISION!B51)</f>
        <v/>
      </c>
      <c r="P51" s="73" t="str">
        <f>IF((ANXE_1_DEPENSES_PREVISION!C51)=0,"",ANXE_1_DEPENSES_PREVISION!C51)</f>
        <v/>
      </c>
      <c r="Q51" s="73" t="str">
        <f>IF((ANXE_1_DEPENSES_PREVISION!D51)=0,"",ANXE_1_DEPENSES_PREVISION!D51)</f>
        <v/>
      </c>
      <c r="R51" s="73" t="str">
        <f>IF((ANXE_1_DEPENSES_PREVISION!E51)=0,"",ANXE_1_DEPENSES_PREVISION!E51)</f>
        <v/>
      </c>
      <c r="S51" s="77" t="str">
        <f>IF((ANXE_1_DEPENSES_PREVISION!F51)=0,"",ANXE_1_DEPENSES_PREVISION!F51)</f>
        <v/>
      </c>
      <c r="T51" s="75" t="str">
        <f>IF((ANXE_1_DEPENSES_PREVISION!G51)=0,"",ANXE_1_DEPENSES_PREVISION!G51)</f>
        <v/>
      </c>
      <c r="U51" s="75" t="str">
        <f>IF((ANXE_1_DEPENSES_PREVISION!I51)=0,"",ANXE_1_DEPENSES_PREVISION!I51)</f>
        <v/>
      </c>
      <c r="V51" s="75" t="str">
        <f>IF((ANXE_1_DEPENSES_PREVISION!J51)=0,"",ANXE_1_DEPENSES_PREVISION!J51)</f>
        <v/>
      </c>
      <c r="W51" s="75" t="str">
        <f>IF((ANXE_1_DEPENSES_PREVISION!G51)=0,"",ANXE_1_DEPENSES_PREVISION!G51)</f>
        <v/>
      </c>
      <c r="X51" s="73" t="str">
        <f>IF((ANXE_1_DEPENSES_PREVISION!L51)=0,"",ANXE_1_DEPENSES_PREVISION!L51)</f>
        <v/>
      </c>
      <c r="Y51" s="75"/>
      <c r="Z51" s="74" t="str">
        <f t="shared" si="4"/>
        <v/>
      </c>
      <c r="AA51" s="73" t="str">
        <f t="shared" si="1"/>
        <v/>
      </c>
      <c r="AB51" s="80" t="str">
        <f t="shared" si="5"/>
        <v/>
      </c>
      <c r="AC51" s="74" t="str">
        <f t="shared" si="6"/>
        <v/>
      </c>
      <c r="AD51" s="75"/>
      <c r="AE51" s="73"/>
      <c r="AF51" s="4"/>
    </row>
    <row r="52" spans="2:32" x14ac:dyDescent="0.25">
      <c r="B52" s="65"/>
      <c r="C52" s="65"/>
      <c r="D52" s="65"/>
      <c r="E52" s="81"/>
      <c r="F52" s="76"/>
      <c r="G52" s="66"/>
      <c r="H52" s="67" t="str">
        <f>IFERROR(IF(ISBLANK(G52),"",IF(B52=Matériels!$A$28,MIN(G52,Matériels!$F$28*C52),MIN(G52,INDEX(Matériels!$F$2:$F$31,MATCH(B52,Matériels!$A$2:$A$31,0))))),"")</f>
        <v/>
      </c>
      <c r="I52" s="66"/>
      <c r="J52" s="66"/>
      <c r="K52" s="67" t="str">
        <f t="shared" si="0"/>
        <v/>
      </c>
      <c r="L52" s="65"/>
      <c r="M52" s="6"/>
      <c r="N52" s="6"/>
      <c r="O52" s="7" t="str">
        <f>IF((ANXE_1_DEPENSES_PREVISION!B52)=0,"",ANXE_1_DEPENSES_PREVISION!B52)</f>
        <v/>
      </c>
      <c r="P52" s="73" t="str">
        <f>IF((ANXE_1_DEPENSES_PREVISION!C52)=0,"",ANXE_1_DEPENSES_PREVISION!C52)</f>
        <v/>
      </c>
      <c r="Q52" s="73" t="str">
        <f>IF((ANXE_1_DEPENSES_PREVISION!D52)=0,"",ANXE_1_DEPENSES_PREVISION!D52)</f>
        <v/>
      </c>
      <c r="R52" s="73" t="str">
        <f>IF((ANXE_1_DEPENSES_PREVISION!E52)=0,"",ANXE_1_DEPENSES_PREVISION!E52)</f>
        <v/>
      </c>
      <c r="S52" s="77" t="str">
        <f>IF((ANXE_1_DEPENSES_PREVISION!F52)=0,"",ANXE_1_DEPENSES_PREVISION!F52)</f>
        <v/>
      </c>
      <c r="T52" s="75" t="str">
        <f>IF((ANXE_1_DEPENSES_PREVISION!G52)=0,"",ANXE_1_DEPENSES_PREVISION!G52)</f>
        <v/>
      </c>
      <c r="U52" s="75" t="str">
        <f>IF((ANXE_1_DEPENSES_PREVISION!I52)=0,"",ANXE_1_DEPENSES_PREVISION!I52)</f>
        <v/>
      </c>
      <c r="V52" s="75" t="str">
        <f>IF((ANXE_1_DEPENSES_PREVISION!J52)=0,"",ANXE_1_DEPENSES_PREVISION!J52)</f>
        <v/>
      </c>
      <c r="W52" s="75" t="str">
        <f>IF((ANXE_1_DEPENSES_PREVISION!G52)=0,"",ANXE_1_DEPENSES_PREVISION!G52)</f>
        <v/>
      </c>
      <c r="X52" s="73" t="str">
        <f>IF((ANXE_1_DEPENSES_PREVISION!L52)=0,"",ANXE_1_DEPENSES_PREVISION!L52)</f>
        <v/>
      </c>
      <c r="Y52" s="75"/>
      <c r="Z52" s="74" t="str">
        <f t="shared" si="4"/>
        <v/>
      </c>
      <c r="AA52" s="73" t="str">
        <f t="shared" si="1"/>
        <v/>
      </c>
      <c r="AB52" s="80" t="str">
        <f t="shared" si="5"/>
        <v/>
      </c>
      <c r="AC52" s="74" t="str">
        <f t="shared" si="6"/>
        <v/>
      </c>
      <c r="AD52" s="75"/>
      <c r="AE52" s="73"/>
      <c r="AF52" s="4"/>
    </row>
    <row r="53" spans="2:32" x14ac:dyDescent="0.25">
      <c r="B53" s="65"/>
      <c r="C53" s="65"/>
      <c r="D53" s="65"/>
      <c r="E53" s="81"/>
      <c r="F53" s="76"/>
      <c r="G53" s="66"/>
      <c r="H53" s="67" t="str">
        <f>IFERROR(IF(ISBLANK(G53),"",IF(B53=Matériels!$A$28,MIN(G53,Matériels!$F$28*C53),MIN(G53,INDEX(Matériels!$F$2:$F$31,MATCH(B53,Matériels!$A$2:$A$31,0))))),"")</f>
        <v/>
      </c>
      <c r="I53" s="66"/>
      <c r="J53" s="66"/>
      <c r="K53" s="67" t="str">
        <f t="shared" si="0"/>
        <v/>
      </c>
      <c r="L53" s="65"/>
      <c r="M53" s="6"/>
      <c r="N53" s="6"/>
      <c r="O53" s="7" t="str">
        <f>IF((ANXE_1_DEPENSES_PREVISION!B53)=0,"",ANXE_1_DEPENSES_PREVISION!B53)</f>
        <v/>
      </c>
      <c r="P53" s="73" t="str">
        <f>IF((ANXE_1_DEPENSES_PREVISION!C53)=0,"",ANXE_1_DEPENSES_PREVISION!C53)</f>
        <v/>
      </c>
      <c r="Q53" s="73" t="str">
        <f>IF((ANXE_1_DEPENSES_PREVISION!D53)=0,"",ANXE_1_DEPENSES_PREVISION!D53)</f>
        <v/>
      </c>
      <c r="R53" s="73" t="str">
        <f>IF((ANXE_1_DEPENSES_PREVISION!E53)=0,"",ANXE_1_DEPENSES_PREVISION!E53)</f>
        <v/>
      </c>
      <c r="S53" s="77" t="str">
        <f>IF((ANXE_1_DEPENSES_PREVISION!F53)=0,"",ANXE_1_DEPENSES_PREVISION!F53)</f>
        <v/>
      </c>
      <c r="T53" s="75" t="str">
        <f>IF((ANXE_1_DEPENSES_PREVISION!G53)=0,"",ANXE_1_DEPENSES_PREVISION!G53)</f>
        <v/>
      </c>
      <c r="U53" s="75" t="str">
        <f>IF((ANXE_1_DEPENSES_PREVISION!I53)=0,"",ANXE_1_DEPENSES_PREVISION!I53)</f>
        <v/>
      </c>
      <c r="V53" s="75" t="str">
        <f>IF((ANXE_1_DEPENSES_PREVISION!J53)=0,"",ANXE_1_DEPENSES_PREVISION!J53)</f>
        <v/>
      </c>
      <c r="W53" s="75" t="str">
        <f>IF((ANXE_1_DEPENSES_PREVISION!G53)=0,"",ANXE_1_DEPENSES_PREVISION!G53)</f>
        <v/>
      </c>
      <c r="X53" s="73" t="str">
        <f>IF((ANXE_1_DEPENSES_PREVISION!L53)=0,"",ANXE_1_DEPENSES_PREVISION!L53)</f>
        <v/>
      </c>
      <c r="Y53" s="75"/>
      <c r="Z53" s="74" t="str">
        <f t="shared" si="4"/>
        <v/>
      </c>
      <c r="AA53" s="73" t="str">
        <f t="shared" si="1"/>
        <v/>
      </c>
      <c r="AB53" s="80" t="str">
        <f t="shared" si="5"/>
        <v/>
      </c>
      <c r="AC53" s="74" t="str">
        <f t="shared" si="6"/>
        <v/>
      </c>
      <c r="AD53" s="75"/>
      <c r="AE53" s="73"/>
      <c r="AF53" s="4"/>
    </row>
    <row r="54" spans="2:32" x14ac:dyDescent="0.25">
      <c r="B54" s="65"/>
      <c r="C54" s="65"/>
      <c r="D54" s="65"/>
      <c r="E54" s="81"/>
      <c r="F54" s="76"/>
      <c r="G54" s="66"/>
      <c r="H54" s="67" t="str">
        <f>IFERROR(IF(ISBLANK(G54),"",IF(B54=Matériels!$A$28,MIN(G54,Matériels!$F$28*C54),MIN(G54,INDEX(Matériels!$F$2:$F$31,MATCH(B54,Matériels!$A$2:$A$31,0))))),"")</f>
        <v/>
      </c>
      <c r="I54" s="66"/>
      <c r="J54" s="66"/>
      <c r="K54" s="67" t="str">
        <f t="shared" si="0"/>
        <v/>
      </c>
      <c r="L54" s="65"/>
      <c r="M54" s="6"/>
      <c r="N54" s="6"/>
      <c r="O54" s="7" t="str">
        <f>IF((ANXE_1_DEPENSES_PREVISION!B54)=0,"",ANXE_1_DEPENSES_PREVISION!B54)</f>
        <v/>
      </c>
      <c r="P54" s="73" t="str">
        <f>IF((ANXE_1_DEPENSES_PREVISION!C54)=0,"",ANXE_1_DEPENSES_PREVISION!C54)</f>
        <v/>
      </c>
      <c r="Q54" s="73" t="str">
        <f>IF((ANXE_1_DEPENSES_PREVISION!D54)=0,"",ANXE_1_DEPENSES_PREVISION!D54)</f>
        <v/>
      </c>
      <c r="R54" s="73" t="str">
        <f>IF((ANXE_1_DEPENSES_PREVISION!E54)=0,"",ANXE_1_DEPENSES_PREVISION!E54)</f>
        <v/>
      </c>
      <c r="S54" s="77" t="str">
        <f>IF((ANXE_1_DEPENSES_PREVISION!F54)=0,"",ANXE_1_DEPENSES_PREVISION!F54)</f>
        <v/>
      </c>
      <c r="T54" s="75" t="str">
        <f>IF((ANXE_1_DEPENSES_PREVISION!G54)=0,"",ANXE_1_DEPENSES_PREVISION!G54)</f>
        <v/>
      </c>
      <c r="U54" s="75" t="str">
        <f>IF((ANXE_1_DEPENSES_PREVISION!I54)=0,"",ANXE_1_DEPENSES_PREVISION!I54)</f>
        <v/>
      </c>
      <c r="V54" s="75" t="str">
        <f>IF((ANXE_1_DEPENSES_PREVISION!J54)=0,"",ANXE_1_DEPENSES_PREVISION!J54)</f>
        <v/>
      </c>
      <c r="W54" s="75" t="str">
        <f>IF((ANXE_1_DEPENSES_PREVISION!G54)=0,"",ANXE_1_DEPENSES_PREVISION!G54)</f>
        <v/>
      </c>
      <c r="X54" s="73" t="str">
        <f>IF((ANXE_1_DEPENSES_PREVISION!L54)=0,"",ANXE_1_DEPENSES_PREVISION!L54)</f>
        <v/>
      </c>
      <c r="Y54" s="75"/>
      <c r="Z54" s="74" t="str">
        <f t="shared" si="4"/>
        <v/>
      </c>
      <c r="AA54" s="73" t="str">
        <f t="shared" si="1"/>
        <v/>
      </c>
      <c r="AB54" s="80" t="str">
        <f t="shared" si="5"/>
        <v/>
      </c>
      <c r="AC54" s="74" t="str">
        <f t="shared" si="6"/>
        <v/>
      </c>
      <c r="AD54" s="75"/>
      <c r="AE54" s="73"/>
      <c r="AF54" s="4"/>
    </row>
    <row r="55" spans="2:32" x14ac:dyDescent="0.25">
      <c r="B55" s="65"/>
      <c r="C55" s="65"/>
      <c r="D55" s="65"/>
      <c r="E55" s="81"/>
      <c r="F55" s="76"/>
      <c r="G55" s="66"/>
      <c r="H55" s="67" t="str">
        <f>IFERROR(IF(ISBLANK(G55),"",IF(B55=Matériels!$A$28,MIN(G55,Matériels!$F$28*C55),MIN(G55,INDEX(Matériels!$F$2:$F$31,MATCH(B55,Matériels!$A$2:$A$31,0))))),"")</f>
        <v/>
      </c>
      <c r="I55" s="66"/>
      <c r="J55" s="66"/>
      <c r="K55" s="67" t="str">
        <f t="shared" si="0"/>
        <v/>
      </c>
      <c r="L55" s="65"/>
      <c r="M55" s="6"/>
      <c r="N55" s="6"/>
      <c r="O55" s="7" t="str">
        <f>IF((ANXE_1_DEPENSES_PREVISION!B55)=0,"",ANXE_1_DEPENSES_PREVISION!B55)</f>
        <v/>
      </c>
      <c r="P55" s="73" t="str">
        <f>IF((ANXE_1_DEPENSES_PREVISION!C55)=0,"",ANXE_1_DEPENSES_PREVISION!C55)</f>
        <v/>
      </c>
      <c r="Q55" s="73" t="str">
        <f>IF((ANXE_1_DEPENSES_PREVISION!D55)=0,"",ANXE_1_DEPENSES_PREVISION!D55)</f>
        <v/>
      </c>
      <c r="R55" s="73" t="str">
        <f>IF((ANXE_1_DEPENSES_PREVISION!E55)=0,"",ANXE_1_DEPENSES_PREVISION!E55)</f>
        <v/>
      </c>
      <c r="S55" s="77" t="str">
        <f>IF((ANXE_1_DEPENSES_PREVISION!F55)=0,"",ANXE_1_DEPENSES_PREVISION!F55)</f>
        <v/>
      </c>
      <c r="T55" s="75" t="str">
        <f>IF((ANXE_1_DEPENSES_PREVISION!G55)=0,"",ANXE_1_DEPENSES_PREVISION!G55)</f>
        <v/>
      </c>
      <c r="U55" s="75" t="str">
        <f>IF((ANXE_1_DEPENSES_PREVISION!I55)=0,"",ANXE_1_DEPENSES_PREVISION!I55)</f>
        <v/>
      </c>
      <c r="V55" s="75" t="str">
        <f>IF((ANXE_1_DEPENSES_PREVISION!J55)=0,"",ANXE_1_DEPENSES_PREVISION!J55)</f>
        <v/>
      </c>
      <c r="W55" s="75" t="str">
        <f>IF((ANXE_1_DEPENSES_PREVISION!G55)=0,"",ANXE_1_DEPENSES_PREVISION!G55)</f>
        <v/>
      </c>
      <c r="X55" s="73" t="str">
        <f>IF((ANXE_1_DEPENSES_PREVISION!L55)=0,"",ANXE_1_DEPENSES_PREVISION!L55)</f>
        <v/>
      </c>
      <c r="Y55" s="75"/>
      <c r="Z55" s="74" t="str">
        <f t="shared" si="4"/>
        <v/>
      </c>
      <c r="AA55" s="73" t="str">
        <f t="shared" si="1"/>
        <v/>
      </c>
      <c r="AB55" s="80" t="str">
        <f t="shared" si="5"/>
        <v/>
      </c>
      <c r="AC55" s="74" t="str">
        <f t="shared" si="6"/>
        <v/>
      </c>
      <c r="AD55" s="75"/>
      <c r="AE55" s="73"/>
      <c r="AF55" s="4"/>
    </row>
    <row r="56" spans="2:32" x14ac:dyDescent="0.25">
      <c r="B56" s="65"/>
      <c r="C56" s="65"/>
      <c r="D56" s="65"/>
      <c r="E56" s="81"/>
      <c r="F56" s="76"/>
      <c r="G56" s="66"/>
      <c r="H56" s="67" t="str">
        <f>IFERROR(IF(ISBLANK(G56),"",IF(B56=Matériels!$A$28,MIN(G56,Matériels!$F$28*C56),MIN(G56,INDEX(Matériels!$F$2:$F$31,MATCH(B56,Matériels!$A$2:$A$31,0))))),"")</f>
        <v/>
      </c>
      <c r="I56" s="66"/>
      <c r="J56" s="66"/>
      <c r="K56" s="67" t="str">
        <f t="shared" si="0"/>
        <v/>
      </c>
      <c r="L56" s="65"/>
      <c r="M56" s="6"/>
      <c r="N56" s="6"/>
      <c r="O56" s="7" t="str">
        <f>IF((ANXE_1_DEPENSES_PREVISION!B56)=0,"",ANXE_1_DEPENSES_PREVISION!B56)</f>
        <v/>
      </c>
      <c r="P56" s="73" t="str">
        <f>IF((ANXE_1_DEPENSES_PREVISION!C56)=0,"",ANXE_1_DEPENSES_PREVISION!C56)</f>
        <v/>
      </c>
      <c r="Q56" s="73" t="str">
        <f>IF((ANXE_1_DEPENSES_PREVISION!D56)=0,"",ANXE_1_DEPENSES_PREVISION!D56)</f>
        <v/>
      </c>
      <c r="R56" s="73" t="str">
        <f>IF((ANXE_1_DEPENSES_PREVISION!E56)=0,"",ANXE_1_DEPENSES_PREVISION!E56)</f>
        <v/>
      </c>
      <c r="S56" s="77" t="str">
        <f>IF((ANXE_1_DEPENSES_PREVISION!F56)=0,"",ANXE_1_DEPENSES_PREVISION!F56)</f>
        <v/>
      </c>
      <c r="T56" s="75" t="str">
        <f>IF((ANXE_1_DEPENSES_PREVISION!G56)=0,"",ANXE_1_DEPENSES_PREVISION!G56)</f>
        <v/>
      </c>
      <c r="U56" s="75" t="str">
        <f>IF((ANXE_1_DEPENSES_PREVISION!I56)=0,"",ANXE_1_DEPENSES_PREVISION!I56)</f>
        <v/>
      </c>
      <c r="V56" s="75" t="str">
        <f>IF((ANXE_1_DEPENSES_PREVISION!J56)=0,"",ANXE_1_DEPENSES_PREVISION!J56)</f>
        <v/>
      </c>
      <c r="W56" s="75" t="str">
        <f>IF((ANXE_1_DEPENSES_PREVISION!G56)=0,"",ANXE_1_DEPENSES_PREVISION!G56)</f>
        <v/>
      </c>
      <c r="X56" s="73" t="str">
        <f>IF((ANXE_1_DEPENSES_PREVISION!L56)=0,"",ANXE_1_DEPENSES_PREVISION!L56)</f>
        <v/>
      </c>
      <c r="Y56" s="75"/>
      <c r="Z56" s="74" t="str">
        <f t="shared" si="4"/>
        <v/>
      </c>
      <c r="AA56" s="73" t="str">
        <f t="shared" si="1"/>
        <v/>
      </c>
      <c r="AB56" s="80" t="str">
        <f t="shared" si="5"/>
        <v/>
      </c>
      <c r="AC56" s="74" t="str">
        <f t="shared" si="6"/>
        <v/>
      </c>
      <c r="AD56" s="75"/>
      <c r="AE56" s="73"/>
      <c r="AF56" s="4"/>
    </row>
    <row r="57" spans="2:32" x14ac:dyDescent="0.25">
      <c r="B57" s="65"/>
      <c r="C57" s="65"/>
      <c r="D57" s="65"/>
      <c r="E57" s="81"/>
      <c r="F57" s="76"/>
      <c r="G57" s="66"/>
      <c r="H57" s="67" t="str">
        <f>IFERROR(IF(ISBLANK(G57),"",IF(B57=Matériels!$A$28,MIN(G57,Matériels!$F$28*C57),MIN(G57,INDEX(Matériels!$F$2:$F$31,MATCH(B57,Matériels!$A$2:$A$31,0))))),"")</f>
        <v/>
      </c>
      <c r="I57" s="66"/>
      <c r="J57" s="66"/>
      <c r="K57" s="67" t="str">
        <f t="shared" si="0"/>
        <v/>
      </c>
      <c r="L57" s="65"/>
      <c r="M57" s="6"/>
      <c r="N57" s="6"/>
      <c r="O57" s="7" t="str">
        <f>IF((ANXE_1_DEPENSES_PREVISION!B57)=0,"",ANXE_1_DEPENSES_PREVISION!B57)</f>
        <v/>
      </c>
      <c r="P57" s="73" t="str">
        <f>IF((ANXE_1_DEPENSES_PREVISION!C57)=0,"",ANXE_1_DEPENSES_PREVISION!C57)</f>
        <v/>
      </c>
      <c r="Q57" s="73" t="str">
        <f>IF((ANXE_1_DEPENSES_PREVISION!D57)=0,"",ANXE_1_DEPENSES_PREVISION!D57)</f>
        <v/>
      </c>
      <c r="R57" s="73" t="str">
        <f>IF((ANXE_1_DEPENSES_PREVISION!E57)=0,"",ANXE_1_DEPENSES_PREVISION!E57)</f>
        <v/>
      </c>
      <c r="S57" s="77" t="str">
        <f>IF((ANXE_1_DEPENSES_PREVISION!F57)=0,"",ANXE_1_DEPENSES_PREVISION!F57)</f>
        <v/>
      </c>
      <c r="T57" s="75" t="str">
        <f>IF((ANXE_1_DEPENSES_PREVISION!G57)=0,"",ANXE_1_DEPENSES_PREVISION!G57)</f>
        <v/>
      </c>
      <c r="U57" s="75" t="str">
        <f>IF((ANXE_1_DEPENSES_PREVISION!I57)=0,"",ANXE_1_DEPENSES_PREVISION!I57)</f>
        <v/>
      </c>
      <c r="V57" s="75" t="str">
        <f>IF((ANXE_1_DEPENSES_PREVISION!J57)=0,"",ANXE_1_DEPENSES_PREVISION!J57)</f>
        <v/>
      </c>
      <c r="W57" s="75" t="str">
        <f>IF((ANXE_1_DEPENSES_PREVISION!G57)=0,"",ANXE_1_DEPENSES_PREVISION!G57)</f>
        <v/>
      </c>
      <c r="X57" s="73" t="str">
        <f>IF((ANXE_1_DEPENSES_PREVISION!L57)=0,"",ANXE_1_DEPENSES_PREVISION!L57)</f>
        <v/>
      </c>
      <c r="Y57" s="75"/>
      <c r="Z57" s="74" t="str">
        <f t="shared" si="4"/>
        <v/>
      </c>
      <c r="AA57" s="73" t="str">
        <f t="shared" si="1"/>
        <v/>
      </c>
      <c r="AB57" s="80" t="str">
        <f t="shared" si="5"/>
        <v/>
      </c>
      <c r="AC57" s="74" t="str">
        <f t="shared" si="6"/>
        <v/>
      </c>
      <c r="AD57" s="75"/>
      <c r="AE57" s="73"/>
      <c r="AF57" s="4"/>
    </row>
    <row r="58" spans="2:32" x14ac:dyDescent="0.25">
      <c r="B58" s="65"/>
      <c r="C58" s="65"/>
      <c r="D58" s="65"/>
      <c r="E58" s="81"/>
      <c r="F58" s="76"/>
      <c r="G58" s="66"/>
      <c r="H58" s="67" t="str">
        <f>IFERROR(IF(ISBLANK(G58),"",IF(B58=Matériels!$A$28,MIN(G58,Matériels!$F$28*C58),MIN(G58,INDEX(Matériels!$F$2:$F$31,MATCH(B58,Matériels!$A$2:$A$31,0))))),"")</f>
        <v/>
      </c>
      <c r="I58" s="66"/>
      <c r="J58" s="66"/>
      <c r="K58" s="67" t="str">
        <f t="shared" si="0"/>
        <v/>
      </c>
      <c r="L58" s="65"/>
      <c r="M58" s="6"/>
      <c r="N58" s="6"/>
      <c r="O58" s="7" t="str">
        <f>IF((ANXE_1_DEPENSES_PREVISION!B58)=0,"",ANXE_1_DEPENSES_PREVISION!B58)</f>
        <v/>
      </c>
      <c r="P58" s="73" t="str">
        <f>IF((ANXE_1_DEPENSES_PREVISION!C58)=0,"",ANXE_1_DEPENSES_PREVISION!C58)</f>
        <v/>
      </c>
      <c r="Q58" s="73" t="str">
        <f>IF((ANXE_1_DEPENSES_PREVISION!D58)=0,"",ANXE_1_DEPENSES_PREVISION!D58)</f>
        <v/>
      </c>
      <c r="R58" s="73" t="str">
        <f>IF((ANXE_1_DEPENSES_PREVISION!E58)=0,"",ANXE_1_DEPENSES_PREVISION!E58)</f>
        <v/>
      </c>
      <c r="S58" s="77" t="str">
        <f>IF((ANXE_1_DEPENSES_PREVISION!F58)=0,"",ANXE_1_DEPENSES_PREVISION!F58)</f>
        <v/>
      </c>
      <c r="T58" s="75" t="str">
        <f>IF((ANXE_1_DEPENSES_PREVISION!G58)=0,"",ANXE_1_DEPENSES_PREVISION!G58)</f>
        <v/>
      </c>
      <c r="U58" s="75" t="str">
        <f>IF((ANXE_1_DEPENSES_PREVISION!I58)=0,"",ANXE_1_DEPENSES_PREVISION!I58)</f>
        <v/>
      </c>
      <c r="V58" s="75" t="str">
        <f>IF((ANXE_1_DEPENSES_PREVISION!J58)=0,"",ANXE_1_DEPENSES_PREVISION!J58)</f>
        <v/>
      </c>
      <c r="W58" s="75" t="str">
        <f>IF((ANXE_1_DEPENSES_PREVISION!G58)=0,"",ANXE_1_DEPENSES_PREVISION!G58)</f>
        <v/>
      </c>
      <c r="X58" s="73" t="str">
        <f>IF((ANXE_1_DEPENSES_PREVISION!L58)=0,"",ANXE_1_DEPENSES_PREVISION!L58)</f>
        <v/>
      </c>
      <c r="Y58" s="75"/>
      <c r="Z58" s="74" t="str">
        <f t="shared" si="4"/>
        <v/>
      </c>
      <c r="AA58" s="73" t="str">
        <f t="shared" si="1"/>
        <v/>
      </c>
      <c r="AB58" s="80" t="str">
        <f t="shared" si="5"/>
        <v/>
      </c>
      <c r="AC58" s="74" t="str">
        <f t="shared" si="6"/>
        <v/>
      </c>
      <c r="AD58" s="75"/>
      <c r="AE58" s="73"/>
      <c r="AF58" s="4"/>
    </row>
    <row r="59" spans="2:32" x14ac:dyDescent="0.25">
      <c r="B59" s="65"/>
      <c r="C59" s="65"/>
      <c r="D59" s="65"/>
      <c r="E59" s="81"/>
      <c r="F59" s="76"/>
      <c r="G59" s="66"/>
      <c r="H59" s="67" t="str">
        <f>IFERROR(IF(ISBLANK(G59),"",IF(B59=Matériels!$A$28,MIN(G59,Matériels!$F$28*C59),MIN(G59,INDEX(Matériels!$F$2:$F$31,MATCH(B59,Matériels!$A$2:$A$31,0))))),"")</f>
        <v/>
      </c>
      <c r="I59" s="66"/>
      <c r="J59" s="66"/>
      <c r="K59" s="67" t="str">
        <f t="shared" si="0"/>
        <v/>
      </c>
      <c r="L59" s="65"/>
      <c r="M59" s="6"/>
      <c r="N59" s="6"/>
      <c r="O59" s="7" t="str">
        <f>IF((ANXE_1_DEPENSES_PREVISION!B59)=0,"",ANXE_1_DEPENSES_PREVISION!B59)</f>
        <v/>
      </c>
      <c r="P59" s="73" t="str">
        <f>IF((ANXE_1_DEPENSES_PREVISION!C59)=0,"",ANXE_1_DEPENSES_PREVISION!C59)</f>
        <v/>
      </c>
      <c r="Q59" s="73" t="str">
        <f>IF((ANXE_1_DEPENSES_PREVISION!D59)=0,"",ANXE_1_DEPENSES_PREVISION!D59)</f>
        <v/>
      </c>
      <c r="R59" s="73" t="str">
        <f>IF((ANXE_1_DEPENSES_PREVISION!E59)=0,"",ANXE_1_DEPENSES_PREVISION!E59)</f>
        <v/>
      </c>
      <c r="S59" s="77" t="str">
        <f>IF((ANXE_1_DEPENSES_PREVISION!F59)=0,"",ANXE_1_DEPENSES_PREVISION!F59)</f>
        <v/>
      </c>
      <c r="T59" s="75" t="str">
        <f>IF((ANXE_1_DEPENSES_PREVISION!G59)=0,"",ANXE_1_DEPENSES_PREVISION!G59)</f>
        <v/>
      </c>
      <c r="U59" s="75" t="str">
        <f>IF((ANXE_1_DEPENSES_PREVISION!I59)=0,"",ANXE_1_DEPENSES_PREVISION!I59)</f>
        <v/>
      </c>
      <c r="V59" s="75" t="str">
        <f>IF((ANXE_1_DEPENSES_PREVISION!J59)=0,"",ANXE_1_DEPENSES_PREVISION!J59)</f>
        <v/>
      </c>
      <c r="W59" s="75" t="str">
        <f>IF((ANXE_1_DEPENSES_PREVISION!G59)=0,"",ANXE_1_DEPENSES_PREVISION!G59)</f>
        <v/>
      </c>
      <c r="X59" s="73" t="str">
        <f>IF((ANXE_1_DEPENSES_PREVISION!L59)=0,"",ANXE_1_DEPENSES_PREVISION!L59)</f>
        <v/>
      </c>
      <c r="Y59" s="75"/>
      <c r="Z59" s="74" t="str">
        <f t="shared" si="4"/>
        <v/>
      </c>
      <c r="AA59" s="73" t="str">
        <f t="shared" si="1"/>
        <v/>
      </c>
      <c r="AB59" s="80" t="str">
        <f t="shared" si="5"/>
        <v/>
      </c>
      <c r="AC59" s="74" t="str">
        <f t="shared" si="6"/>
        <v/>
      </c>
      <c r="AD59" s="75"/>
      <c r="AE59" s="73"/>
      <c r="AF59" s="4"/>
    </row>
    <row r="60" spans="2:32" x14ac:dyDescent="0.25">
      <c r="B60" s="65"/>
      <c r="C60" s="65"/>
      <c r="D60" s="65"/>
      <c r="E60" s="81"/>
      <c r="F60" s="76"/>
      <c r="G60" s="66"/>
      <c r="H60" s="67" t="str">
        <f>IFERROR(IF(ISBLANK(G60),"",IF(B60=Matériels!$A$28,MIN(G60,Matériels!$F$28*C60),MIN(G60,INDEX(Matériels!$F$2:$F$31,MATCH(B60,Matériels!$A$2:$A$31,0))))),"")</f>
        <v/>
      </c>
      <c r="I60" s="66"/>
      <c r="J60" s="66"/>
      <c r="K60" s="67" t="str">
        <f t="shared" si="0"/>
        <v/>
      </c>
      <c r="L60" s="65"/>
      <c r="M60" s="6"/>
      <c r="N60" s="6"/>
      <c r="O60" s="7" t="str">
        <f>IF((ANXE_1_DEPENSES_PREVISION!B60)=0,"",ANXE_1_DEPENSES_PREVISION!B60)</f>
        <v/>
      </c>
      <c r="P60" s="73" t="str">
        <f>IF((ANXE_1_DEPENSES_PREVISION!C60)=0,"",ANXE_1_DEPENSES_PREVISION!C60)</f>
        <v/>
      </c>
      <c r="Q60" s="73" t="str">
        <f>IF((ANXE_1_DEPENSES_PREVISION!D60)=0,"",ANXE_1_DEPENSES_PREVISION!D60)</f>
        <v/>
      </c>
      <c r="R60" s="73" t="str">
        <f>IF((ANXE_1_DEPENSES_PREVISION!E60)=0,"",ANXE_1_DEPENSES_PREVISION!E60)</f>
        <v/>
      </c>
      <c r="S60" s="77" t="str">
        <f>IF((ANXE_1_DEPENSES_PREVISION!F60)=0,"",ANXE_1_DEPENSES_PREVISION!F60)</f>
        <v/>
      </c>
      <c r="T60" s="75" t="str">
        <f>IF((ANXE_1_DEPENSES_PREVISION!G60)=0,"",ANXE_1_DEPENSES_PREVISION!G60)</f>
        <v/>
      </c>
      <c r="U60" s="75" t="str">
        <f>IF((ANXE_1_DEPENSES_PREVISION!I60)=0,"",ANXE_1_DEPENSES_PREVISION!I60)</f>
        <v/>
      </c>
      <c r="V60" s="75" t="str">
        <f>IF((ANXE_1_DEPENSES_PREVISION!J60)=0,"",ANXE_1_DEPENSES_PREVISION!J60)</f>
        <v/>
      </c>
      <c r="W60" s="75" t="str">
        <f>IF((ANXE_1_DEPENSES_PREVISION!G60)=0,"",ANXE_1_DEPENSES_PREVISION!G60)</f>
        <v/>
      </c>
      <c r="X60" s="73" t="str">
        <f>IF((ANXE_1_DEPENSES_PREVISION!L60)=0,"",ANXE_1_DEPENSES_PREVISION!L60)</f>
        <v/>
      </c>
      <c r="Y60" s="75"/>
      <c r="Z60" s="74" t="str">
        <f t="shared" si="4"/>
        <v/>
      </c>
      <c r="AA60" s="73" t="str">
        <f t="shared" si="1"/>
        <v/>
      </c>
      <c r="AB60" s="80" t="str">
        <f t="shared" si="5"/>
        <v/>
      </c>
      <c r="AC60" s="74" t="str">
        <f t="shared" si="6"/>
        <v/>
      </c>
      <c r="AD60" s="75"/>
      <c r="AE60" s="73"/>
      <c r="AF60" s="4"/>
    </row>
    <row r="61" spans="2:32" x14ac:dyDescent="0.25">
      <c r="B61" s="65"/>
      <c r="C61" s="65"/>
      <c r="D61" s="65"/>
      <c r="E61" s="81"/>
      <c r="F61" s="76"/>
      <c r="G61" s="66"/>
      <c r="H61" s="67" t="str">
        <f>IFERROR(IF(ISBLANK(G61),"",IF(B61=Matériels!$A$28,MIN(G61,Matériels!$F$28*C61),MIN(G61,INDEX(Matériels!$F$2:$F$31,MATCH(B61,Matériels!$A$2:$A$31,0))))),"")</f>
        <v/>
      </c>
      <c r="I61" s="66"/>
      <c r="J61" s="66"/>
      <c r="K61" s="67" t="str">
        <f t="shared" si="0"/>
        <v/>
      </c>
      <c r="L61" s="65"/>
      <c r="M61" s="6"/>
      <c r="N61" s="6"/>
      <c r="O61" s="7" t="str">
        <f>IF((ANXE_1_DEPENSES_PREVISION!B61)=0,"",ANXE_1_DEPENSES_PREVISION!B61)</f>
        <v/>
      </c>
      <c r="P61" s="73" t="str">
        <f>IF((ANXE_1_DEPENSES_PREVISION!C61)=0,"",ANXE_1_DEPENSES_PREVISION!C61)</f>
        <v/>
      </c>
      <c r="Q61" s="73" t="str">
        <f>IF((ANXE_1_DEPENSES_PREVISION!D61)=0,"",ANXE_1_DEPENSES_PREVISION!D61)</f>
        <v/>
      </c>
      <c r="R61" s="73" t="str">
        <f>IF((ANXE_1_DEPENSES_PREVISION!E61)=0,"",ANXE_1_DEPENSES_PREVISION!E61)</f>
        <v/>
      </c>
      <c r="S61" s="77" t="str">
        <f>IF((ANXE_1_DEPENSES_PREVISION!F61)=0,"",ANXE_1_DEPENSES_PREVISION!F61)</f>
        <v/>
      </c>
      <c r="T61" s="75" t="str">
        <f>IF((ANXE_1_DEPENSES_PREVISION!G61)=0,"",ANXE_1_DEPENSES_PREVISION!G61)</f>
        <v/>
      </c>
      <c r="U61" s="75" t="str">
        <f>IF((ANXE_1_DEPENSES_PREVISION!I61)=0,"",ANXE_1_DEPENSES_PREVISION!I61)</f>
        <v/>
      </c>
      <c r="V61" s="75" t="str">
        <f>IF((ANXE_1_DEPENSES_PREVISION!J61)=0,"",ANXE_1_DEPENSES_PREVISION!J61)</f>
        <v/>
      </c>
      <c r="W61" s="75" t="str">
        <f>IF((ANXE_1_DEPENSES_PREVISION!G61)=0,"",ANXE_1_DEPENSES_PREVISION!G61)</f>
        <v/>
      </c>
      <c r="X61" s="73" t="str">
        <f>IF((ANXE_1_DEPENSES_PREVISION!L61)=0,"",ANXE_1_DEPENSES_PREVISION!L61)</f>
        <v/>
      </c>
      <c r="Y61" s="75"/>
      <c r="Z61" s="74" t="str">
        <f t="shared" si="4"/>
        <v/>
      </c>
      <c r="AA61" s="73" t="str">
        <f t="shared" si="1"/>
        <v/>
      </c>
      <c r="AB61" s="80" t="str">
        <f t="shared" si="5"/>
        <v/>
      </c>
      <c r="AC61" s="74" t="str">
        <f t="shared" si="6"/>
        <v/>
      </c>
      <c r="AD61" s="75"/>
      <c r="AE61" s="73"/>
      <c r="AF61" s="4"/>
    </row>
    <row r="62" spans="2:32" x14ac:dyDescent="0.25">
      <c r="B62" s="65"/>
      <c r="C62" s="65"/>
      <c r="D62" s="65"/>
      <c r="E62" s="81"/>
      <c r="F62" s="76"/>
      <c r="G62" s="66"/>
      <c r="H62" s="67" t="str">
        <f>IFERROR(IF(ISBLANK(G62),"",IF(B62=Matériels!$A$28,MIN(G62,Matériels!$F$28*C62),MIN(G62,INDEX(Matériels!$F$2:$F$31,MATCH(B62,Matériels!$A$2:$A$31,0))))),"")</f>
        <v/>
      </c>
      <c r="I62" s="66"/>
      <c r="J62" s="66"/>
      <c r="K62" s="67" t="str">
        <f t="shared" si="0"/>
        <v/>
      </c>
      <c r="L62" s="65"/>
      <c r="M62" s="6"/>
      <c r="N62" s="6"/>
      <c r="O62" s="7" t="str">
        <f>IF((ANXE_1_DEPENSES_PREVISION!B62)=0,"",ANXE_1_DEPENSES_PREVISION!B62)</f>
        <v/>
      </c>
      <c r="P62" s="73" t="str">
        <f>IF((ANXE_1_DEPENSES_PREVISION!C62)=0,"",ANXE_1_DEPENSES_PREVISION!C62)</f>
        <v/>
      </c>
      <c r="Q62" s="73" t="str">
        <f>IF((ANXE_1_DEPENSES_PREVISION!D62)=0,"",ANXE_1_DEPENSES_PREVISION!D62)</f>
        <v/>
      </c>
      <c r="R62" s="73" t="str">
        <f>IF((ANXE_1_DEPENSES_PREVISION!E62)=0,"",ANXE_1_DEPENSES_PREVISION!E62)</f>
        <v/>
      </c>
      <c r="S62" s="77" t="str">
        <f>IF((ANXE_1_DEPENSES_PREVISION!F62)=0,"",ANXE_1_DEPENSES_PREVISION!F62)</f>
        <v/>
      </c>
      <c r="T62" s="75" t="str">
        <f>IF((ANXE_1_DEPENSES_PREVISION!G62)=0,"",ANXE_1_DEPENSES_PREVISION!G62)</f>
        <v/>
      </c>
      <c r="U62" s="75" t="str">
        <f>IF((ANXE_1_DEPENSES_PREVISION!I62)=0,"",ANXE_1_DEPENSES_PREVISION!I62)</f>
        <v/>
      </c>
      <c r="V62" s="75" t="str">
        <f>IF((ANXE_1_DEPENSES_PREVISION!J62)=0,"",ANXE_1_DEPENSES_PREVISION!J62)</f>
        <v/>
      </c>
      <c r="W62" s="75" t="str">
        <f>IF((ANXE_1_DEPENSES_PREVISION!G62)=0,"",ANXE_1_DEPENSES_PREVISION!G62)</f>
        <v/>
      </c>
      <c r="X62" s="73" t="str">
        <f>IF((ANXE_1_DEPENSES_PREVISION!L62)=0,"",ANXE_1_DEPENSES_PREVISION!L62)</f>
        <v/>
      </c>
      <c r="Y62" s="75"/>
      <c r="Z62" s="74" t="str">
        <f t="shared" si="4"/>
        <v/>
      </c>
      <c r="AA62" s="73" t="str">
        <f t="shared" si="1"/>
        <v/>
      </c>
      <c r="AB62" s="80" t="str">
        <f t="shared" si="5"/>
        <v/>
      </c>
      <c r="AC62" s="74" t="str">
        <f t="shared" si="6"/>
        <v/>
      </c>
      <c r="AD62" s="75"/>
      <c r="AE62" s="73"/>
      <c r="AF62" s="4"/>
    </row>
    <row r="63" spans="2:32" x14ac:dyDescent="0.25">
      <c r="B63" s="65"/>
      <c r="C63" s="65"/>
      <c r="D63" s="65"/>
      <c r="E63" s="81"/>
      <c r="F63" s="76"/>
      <c r="G63" s="66"/>
      <c r="H63" s="67" t="str">
        <f>IFERROR(IF(ISBLANK(G63),"",IF(B63=Matériels!$A$28,MIN(G63,Matériels!$F$28*C63),MIN(G63,INDEX(Matériels!$F$2:$F$31,MATCH(B63,Matériels!$A$2:$A$31,0))))),"")</f>
        <v/>
      </c>
      <c r="I63" s="66"/>
      <c r="J63" s="66"/>
      <c r="K63" s="67" t="str">
        <f t="shared" si="0"/>
        <v/>
      </c>
      <c r="L63" s="65"/>
      <c r="M63" s="6"/>
      <c r="N63" s="6"/>
      <c r="O63" s="7" t="str">
        <f>IF((ANXE_1_DEPENSES_PREVISION!B63)=0,"",ANXE_1_DEPENSES_PREVISION!B63)</f>
        <v/>
      </c>
      <c r="P63" s="73" t="str">
        <f>IF((ANXE_1_DEPENSES_PREVISION!C63)=0,"",ANXE_1_DEPENSES_PREVISION!C63)</f>
        <v/>
      </c>
      <c r="Q63" s="73" t="str">
        <f>IF((ANXE_1_DEPENSES_PREVISION!D63)=0,"",ANXE_1_DEPENSES_PREVISION!D63)</f>
        <v/>
      </c>
      <c r="R63" s="73" t="str">
        <f>IF((ANXE_1_DEPENSES_PREVISION!E63)=0,"",ANXE_1_DEPENSES_PREVISION!E63)</f>
        <v/>
      </c>
      <c r="S63" s="77" t="str">
        <f>IF((ANXE_1_DEPENSES_PREVISION!F63)=0,"",ANXE_1_DEPENSES_PREVISION!F63)</f>
        <v/>
      </c>
      <c r="T63" s="75" t="str">
        <f>IF((ANXE_1_DEPENSES_PREVISION!G63)=0,"",ANXE_1_DEPENSES_PREVISION!G63)</f>
        <v/>
      </c>
      <c r="U63" s="75" t="str">
        <f>IF((ANXE_1_DEPENSES_PREVISION!I63)=0,"",ANXE_1_DEPENSES_PREVISION!I63)</f>
        <v/>
      </c>
      <c r="V63" s="75" t="str">
        <f>IF((ANXE_1_DEPENSES_PREVISION!J63)=0,"",ANXE_1_DEPENSES_PREVISION!J63)</f>
        <v/>
      </c>
      <c r="W63" s="75" t="str">
        <f>IF((ANXE_1_DEPENSES_PREVISION!G63)=0,"",ANXE_1_DEPENSES_PREVISION!G63)</f>
        <v/>
      </c>
      <c r="X63" s="73" t="str">
        <f>IF((ANXE_1_DEPENSES_PREVISION!L63)=0,"",ANXE_1_DEPENSES_PREVISION!L63)</f>
        <v/>
      </c>
      <c r="Y63" s="75"/>
      <c r="Z63" s="74" t="str">
        <f t="shared" si="4"/>
        <v/>
      </c>
      <c r="AA63" s="73" t="str">
        <f t="shared" si="1"/>
        <v/>
      </c>
      <c r="AB63" s="80" t="str">
        <f t="shared" si="5"/>
        <v/>
      </c>
      <c r="AC63" s="74" t="str">
        <f t="shared" si="6"/>
        <v/>
      </c>
      <c r="AD63" s="75"/>
      <c r="AE63" s="73"/>
      <c r="AF63" s="4"/>
    </row>
    <row r="64" spans="2:32" x14ac:dyDescent="0.25">
      <c r="B64" s="65"/>
      <c r="C64" s="65"/>
      <c r="D64" s="65"/>
      <c r="E64" s="81"/>
      <c r="F64" s="76"/>
      <c r="G64" s="66"/>
      <c r="H64" s="67" t="str">
        <f>IFERROR(IF(ISBLANK(G64),"",IF(B64=Matériels!$A$28,MIN(G64,Matériels!$F$28*C64),MIN(G64,INDEX(Matériels!$F$2:$F$31,MATCH(B64,Matériels!$A$2:$A$31,0))))),"")</f>
        <v/>
      </c>
      <c r="I64" s="66"/>
      <c r="J64" s="66"/>
      <c r="K64" s="67" t="str">
        <f t="shared" si="0"/>
        <v/>
      </c>
      <c r="L64" s="65"/>
      <c r="M64" s="6"/>
      <c r="N64" s="6"/>
      <c r="O64" s="7" t="str">
        <f>IF((ANXE_1_DEPENSES_PREVISION!B64)=0,"",ANXE_1_DEPENSES_PREVISION!B64)</f>
        <v/>
      </c>
      <c r="P64" s="73" t="str">
        <f>IF((ANXE_1_DEPENSES_PREVISION!C64)=0,"",ANXE_1_DEPENSES_PREVISION!C64)</f>
        <v/>
      </c>
      <c r="Q64" s="73" t="str">
        <f>IF((ANXE_1_DEPENSES_PREVISION!D64)=0,"",ANXE_1_DEPENSES_PREVISION!D64)</f>
        <v/>
      </c>
      <c r="R64" s="73" t="str">
        <f>IF((ANXE_1_DEPENSES_PREVISION!E64)=0,"",ANXE_1_DEPENSES_PREVISION!E64)</f>
        <v/>
      </c>
      <c r="S64" s="77" t="str">
        <f>IF((ANXE_1_DEPENSES_PREVISION!F64)=0,"",ANXE_1_DEPENSES_PREVISION!F64)</f>
        <v/>
      </c>
      <c r="T64" s="75" t="str">
        <f>IF((ANXE_1_DEPENSES_PREVISION!G64)=0,"",ANXE_1_DEPENSES_PREVISION!G64)</f>
        <v/>
      </c>
      <c r="U64" s="75" t="str">
        <f>IF((ANXE_1_DEPENSES_PREVISION!I64)=0,"",ANXE_1_DEPENSES_PREVISION!I64)</f>
        <v/>
      </c>
      <c r="V64" s="75" t="str">
        <f>IF((ANXE_1_DEPENSES_PREVISION!J64)=0,"",ANXE_1_DEPENSES_PREVISION!J64)</f>
        <v/>
      </c>
      <c r="W64" s="75" t="str">
        <f>IF((ANXE_1_DEPENSES_PREVISION!G64)=0,"",ANXE_1_DEPENSES_PREVISION!G64)</f>
        <v/>
      </c>
      <c r="X64" s="73" t="str">
        <f>IF((ANXE_1_DEPENSES_PREVISION!L64)=0,"",ANXE_1_DEPENSES_PREVISION!L64)</f>
        <v/>
      </c>
      <c r="Y64" s="75"/>
      <c r="Z64" s="74" t="str">
        <f t="shared" si="4"/>
        <v/>
      </c>
      <c r="AA64" s="73" t="str">
        <f t="shared" si="1"/>
        <v/>
      </c>
      <c r="AB64" s="80" t="str">
        <f t="shared" si="5"/>
        <v/>
      </c>
      <c r="AC64" s="74" t="str">
        <f t="shared" si="6"/>
        <v/>
      </c>
      <c r="AD64" s="75"/>
      <c r="AE64" s="73"/>
      <c r="AF64" s="4"/>
    </row>
    <row r="65" spans="2:32" x14ac:dyDescent="0.25">
      <c r="B65" s="65"/>
      <c r="C65" s="65"/>
      <c r="D65" s="65"/>
      <c r="E65" s="81"/>
      <c r="F65" s="76"/>
      <c r="G65" s="66"/>
      <c r="H65" s="67" t="str">
        <f>IFERROR(IF(ISBLANK(G65),"",IF(B65=Matériels!$A$28,MIN(G65,Matériels!$F$28*C65),MIN(G65,INDEX(Matériels!$F$2:$F$31,MATCH(B65,Matériels!$A$2:$A$31,0))))),"")</f>
        <v/>
      </c>
      <c r="I65" s="66"/>
      <c r="J65" s="66"/>
      <c r="K65" s="67" t="str">
        <f t="shared" si="0"/>
        <v/>
      </c>
      <c r="L65" s="65"/>
      <c r="M65" s="6"/>
      <c r="N65" s="6"/>
      <c r="O65" s="7" t="str">
        <f>IF((ANXE_1_DEPENSES_PREVISION!B65)=0,"",ANXE_1_DEPENSES_PREVISION!B65)</f>
        <v/>
      </c>
      <c r="P65" s="73" t="str">
        <f>IF((ANXE_1_DEPENSES_PREVISION!C65)=0,"",ANXE_1_DEPENSES_PREVISION!C65)</f>
        <v/>
      </c>
      <c r="Q65" s="73" t="str">
        <f>IF((ANXE_1_DEPENSES_PREVISION!D65)=0,"",ANXE_1_DEPENSES_PREVISION!D65)</f>
        <v/>
      </c>
      <c r="R65" s="73" t="str">
        <f>IF((ANXE_1_DEPENSES_PREVISION!E65)=0,"",ANXE_1_DEPENSES_PREVISION!E65)</f>
        <v/>
      </c>
      <c r="S65" s="77" t="str">
        <f>IF((ANXE_1_DEPENSES_PREVISION!F65)=0,"",ANXE_1_DEPENSES_PREVISION!F65)</f>
        <v/>
      </c>
      <c r="T65" s="75" t="str">
        <f>IF((ANXE_1_DEPENSES_PREVISION!G65)=0,"",ANXE_1_DEPENSES_PREVISION!G65)</f>
        <v/>
      </c>
      <c r="U65" s="75" t="str">
        <f>IF((ANXE_1_DEPENSES_PREVISION!I65)=0,"",ANXE_1_DEPENSES_PREVISION!I65)</f>
        <v/>
      </c>
      <c r="V65" s="75" t="str">
        <f>IF((ANXE_1_DEPENSES_PREVISION!J65)=0,"",ANXE_1_DEPENSES_PREVISION!J65)</f>
        <v/>
      </c>
      <c r="W65" s="75" t="str">
        <f>IF((ANXE_1_DEPENSES_PREVISION!G65)=0,"",ANXE_1_DEPENSES_PREVISION!G65)</f>
        <v/>
      </c>
      <c r="X65" s="73" t="str">
        <f>IF((ANXE_1_DEPENSES_PREVISION!L65)=0,"",ANXE_1_DEPENSES_PREVISION!L65)</f>
        <v/>
      </c>
      <c r="Y65" s="75"/>
      <c r="Z65" s="74" t="str">
        <f t="shared" si="4"/>
        <v/>
      </c>
      <c r="AA65" s="73" t="str">
        <f t="shared" si="1"/>
        <v/>
      </c>
      <c r="AB65" s="80" t="str">
        <f t="shared" si="5"/>
        <v/>
      </c>
      <c r="AC65" s="74" t="str">
        <f t="shared" si="6"/>
        <v/>
      </c>
      <c r="AD65" s="75"/>
      <c r="AE65" s="73"/>
      <c r="AF65" s="4"/>
    </row>
    <row r="66" spans="2:32" x14ac:dyDescent="0.25">
      <c r="B66" s="65"/>
      <c r="C66" s="65"/>
      <c r="D66" s="65"/>
      <c r="E66" s="81"/>
      <c r="F66" s="76"/>
      <c r="G66" s="66"/>
      <c r="H66" s="67" t="str">
        <f>IFERROR(IF(ISBLANK(G66),"",IF(B66=Matériels!$A$28,MIN(G66,Matériels!$F$28*C66),MIN(G66,INDEX(Matériels!$F$2:$F$31,MATCH(B66,Matériels!$A$2:$A$31,0))))),"")</f>
        <v/>
      </c>
      <c r="I66" s="66"/>
      <c r="J66" s="66"/>
      <c r="K66" s="67" t="str">
        <f t="shared" si="0"/>
        <v/>
      </c>
      <c r="L66" s="65"/>
      <c r="M66" s="6"/>
      <c r="N66" s="6"/>
      <c r="O66" s="7" t="str">
        <f>IF((ANXE_1_DEPENSES_PREVISION!B66)=0,"",ANXE_1_DEPENSES_PREVISION!B66)</f>
        <v/>
      </c>
      <c r="P66" s="73" t="str">
        <f>IF((ANXE_1_DEPENSES_PREVISION!C66)=0,"",ANXE_1_DEPENSES_PREVISION!C66)</f>
        <v/>
      </c>
      <c r="Q66" s="73" t="str">
        <f>IF((ANXE_1_DEPENSES_PREVISION!D66)=0,"",ANXE_1_DEPENSES_PREVISION!D66)</f>
        <v/>
      </c>
      <c r="R66" s="73" t="str">
        <f>IF((ANXE_1_DEPENSES_PREVISION!E66)=0,"",ANXE_1_DEPENSES_PREVISION!E66)</f>
        <v/>
      </c>
      <c r="S66" s="77" t="str">
        <f>IF((ANXE_1_DEPENSES_PREVISION!F66)=0,"",ANXE_1_DEPENSES_PREVISION!F66)</f>
        <v/>
      </c>
      <c r="T66" s="75" t="str">
        <f>IF((ANXE_1_DEPENSES_PREVISION!G66)=0,"",ANXE_1_DEPENSES_PREVISION!G66)</f>
        <v/>
      </c>
      <c r="U66" s="75" t="str">
        <f>IF((ANXE_1_DEPENSES_PREVISION!I66)=0,"",ANXE_1_DEPENSES_PREVISION!I66)</f>
        <v/>
      </c>
      <c r="V66" s="75" t="str">
        <f>IF((ANXE_1_DEPENSES_PREVISION!J66)=0,"",ANXE_1_DEPENSES_PREVISION!J66)</f>
        <v/>
      </c>
      <c r="W66" s="75" t="str">
        <f>IF((ANXE_1_DEPENSES_PREVISION!G66)=0,"",ANXE_1_DEPENSES_PREVISION!G66)</f>
        <v/>
      </c>
      <c r="X66" s="73" t="str">
        <f>IF((ANXE_1_DEPENSES_PREVISION!L66)=0,"",ANXE_1_DEPENSES_PREVISION!L66)</f>
        <v/>
      </c>
      <c r="Y66" s="75"/>
      <c r="Z66" s="74" t="str">
        <f t="shared" si="4"/>
        <v/>
      </c>
      <c r="AA66" s="73" t="str">
        <f t="shared" si="1"/>
        <v/>
      </c>
      <c r="AB66" s="80" t="str">
        <f t="shared" si="5"/>
        <v/>
      </c>
      <c r="AC66" s="74" t="str">
        <f t="shared" si="6"/>
        <v/>
      </c>
      <c r="AD66" s="75"/>
      <c r="AE66" s="73"/>
      <c r="AF66" s="4"/>
    </row>
    <row r="67" spans="2:32" x14ac:dyDescent="0.25">
      <c r="B67" s="65"/>
      <c r="C67" s="65"/>
      <c r="D67" s="65"/>
      <c r="E67" s="81"/>
      <c r="F67" s="76"/>
      <c r="G67" s="66"/>
      <c r="H67" s="67" t="str">
        <f>IFERROR(IF(ISBLANK(G67),"",IF(B67=Matériels!$A$28,MIN(G67,Matériels!$F$28*C67),MIN(G67,INDEX(Matériels!$F$2:$F$31,MATCH(B67,Matériels!$A$2:$A$31,0))))),"")</f>
        <v/>
      </c>
      <c r="I67" s="66"/>
      <c r="J67" s="66"/>
      <c r="K67" s="67" t="str">
        <f t="shared" si="0"/>
        <v/>
      </c>
      <c r="L67" s="65"/>
      <c r="M67" s="6"/>
      <c r="N67" s="6"/>
      <c r="O67" s="7" t="str">
        <f>IF((ANXE_1_DEPENSES_PREVISION!B67)=0,"",ANXE_1_DEPENSES_PREVISION!B67)</f>
        <v/>
      </c>
      <c r="P67" s="73" t="str">
        <f>IF((ANXE_1_DEPENSES_PREVISION!C67)=0,"",ANXE_1_DEPENSES_PREVISION!C67)</f>
        <v/>
      </c>
      <c r="Q67" s="73" t="str">
        <f>IF((ANXE_1_DEPENSES_PREVISION!D67)=0,"",ANXE_1_DEPENSES_PREVISION!D67)</f>
        <v/>
      </c>
      <c r="R67" s="73" t="str">
        <f>IF((ANXE_1_DEPENSES_PREVISION!E67)=0,"",ANXE_1_DEPENSES_PREVISION!E67)</f>
        <v/>
      </c>
      <c r="S67" s="77" t="str">
        <f>IF((ANXE_1_DEPENSES_PREVISION!F67)=0,"",ANXE_1_DEPENSES_PREVISION!F67)</f>
        <v/>
      </c>
      <c r="T67" s="75" t="str">
        <f>IF((ANXE_1_DEPENSES_PREVISION!G67)=0,"",ANXE_1_DEPENSES_PREVISION!G67)</f>
        <v/>
      </c>
      <c r="U67" s="75" t="str">
        <f>IF((ANXE_1_DEPENSES_PREVISION!I67)=0,"",ANXE_1_DEPENSES_PREVISION!I67)</f>
        <v/>
      </c>
      <c r="V67" s="75" t="str">
        <f>IF((ANXE_1_DEPENSES_PREVISION!J67)=0,"",ANXE_1_DEPENSES_PREVISION!J67)</f>
        <v/>
      </c>
      <c r="W67" s="75" t="str">
        <f>IF((ANXE_1_DEPENSES_PREVISION!G67)=0,"",ANXE_1_DEPENSES_PREVISION!G67)</f>
        <v/>
      </c>
      <c r="X67" s="73" t="str">
        <f>IF((ANXE_1_DEPENSES_PREVISION!L67)=0,"",ANXE_1_DEPENSES_PREVISION!L67)</f>
        <v/>
      </c>
      <c r="Y67" s="75"/>
      <c r="Z67" s="74" t="str">
        <f t="shared" si="4"/>
        <v/>
      </c>
      <c r="AA67" s="73" t="str">
        <f t="shared" si="1"/>
        <v/>
      </c>
      <c r="AB67" s="80" t="str">
        <f t="shared" si="5"/>
        <v/>
      </c>
      <c r="AC67" s="74" t="str">
        <f t="shared" si="6"/>
        <v/>
      </c>
      <c r="AD67" s="75"/>
      <c r="AE67" s="73"/>
      <c r="AF67" s="4"/>
    </row>
    <row r="68" spans="2:32" x14ac:dyDescent="0.25">
      <c r="B68" s="65"/>
      <c r="C68" s="65"/>
      <c r="D68" s="65"/>
      <c r="E68" s="81"/>
      <c r="F68" s="76"/>
      <c r="G68" s="66"/>
      <c r="H68" s="67" t="str">
        <f>IFERROR(IF(ISBLANK(G68),"",IF(B68=Matériels!$A$28,MIN(G68,Matériels!$F$28*C68),MIN(G68,INDEX(Matériels!$F$2:$F$31,MATCH(B68,Matériels!$A$2:$A$31,0))))),"")</f>
        <v/>
      </c>
      <c r="I68" s="66"/>
      <c r="J68" s="66"/>
      <c r="K68" s="67" t="str">
        <f t="shared" si="0"/>
        <v/>
      </c>
      <c r="L68" s="65"/>
      <c r="M68" s="6"/>
      <c r="N68" s="6"/>
      <c r="O68" s="7" t="str">
        <f>IF((ANXE_1_DEPENSES_PREVISION!B68)=0,"",ANXE_1_DEPENSES_PREVISION!B68)</f>
        <v/>
      </c>
      <c r="P68" s="73" t="str">
        <f>IF((ANXE_1_DEPENSES_PREVISION!C68)=0,"",ANXE_1_DEPENSES_PREVISION!C68)</f>
        <v/>
      </c>
      <c r="Q68" s="73" t="str">
        <f>IF((ANXE_1_DEPENSES_PREVISION!D68)=0,"",ANXE_1_DEPENSES_PREVISION!D68)</f>
        <v/>
      </c>
      <c r="R68" s="73" t="str">
        <f>IF((ANXE_1_DEPENSES_PREVISION!E68)=0,"",ANXE_1_DEPENSES_PREVISION!E68)</f>
        <v/>
      </c>
      <c r="S68" s="77" t="str">
        <f>IF((ANXE_1_DEPENSES_PREVISION!F68)=0,"",ANXE_1_DEPENSES_PREVISION!F68)</f>
        <v/>
      </c>
      <c r="T68" s="75" t="str">
        <f>IF((ANXE_1_DEPENSES_PREVISION!G68)=0,"",ANXE_1_DEPENSES_PREVISION!G68)</f>
        <v/>
      </c>
      <c r="U68" s="75" t="str">
        <f>IF((ANXE_1_DEPENSES_PREVISION!I68)=0,"",ANXE_1_DEPENSES_PREVISION!I68)</f>
        <v/>
      </c>
      <c r="V68" s="75" t="str">
        <f>IF((ANXE_1_DEPENSES_PREVISION!J68)=0,"",ANXE_1_DEPENSES_PREVISION!J68)</f>
        <v/>
      </c>
      <c r="W68" s="75" t="str">
        <f>IF((ANXE_1_DEPENSES_PREVISION!G68)=0,"",ANXE_1_DEPENSES_PREVISION!G68)</f>
        <v/>
      </c>
      <c r="X68" s="73" t="str">
        <f>IF((ANXE_1_DEPENSES_PREVISION!L68)=0,"",ANXE_1_DEPENSES_PREVISION!L68)</f>
        <v/>
      </c>
      <c r="Y68" s="75"/>
      <c r="Z68" s="74" t="str">
        <f t="shared" si="4"/>
        <v/>
      </c>
      <c r="AA68" s="73" t="str">
        <f t="shared" si="1"/>
        <v/>
      </c>
      <c r="AB68" s="80" t="str">
        <f t="shared" si="5"/>
        <v/>
      </c>
      <c r="AC68" s="74" t="str">
        <f t="shared" si="6"/>
        <v/>
      </c>
      <c r="AD68" s="75"/>
      <c r="AE68" s="73"/>
      <c r="AF68" s="4"/>
    </row>
    <row r="69" spans="2:32" x14ac:dyDescent="0.25">
      <c r="B69" s="65"/>
      <c r="C69" s="65"/>
      <c r="D69" s="65"/>
      <c r="E69" s="81"/>
      <c r="F69" s="76"/>
      <c r="G69" s="66"/>
      <c r="H69" s="67" t="str">
        <f>IFERROR(IF(ISBLANK(G69),"",IF(B69=Matériels!$A$28,MIN(G69,Matériels!$F$28*C69),MIN(G69,INDEX(Matériels!$F$2:$F$31,MATCH(B69,Matériels!$A$2:$A$31,0))))),"")</f>
        <v/>
      </c>
      <c r="I69" s="66"/>
      <c r="J69" s="66"/>
      <c r="K69" s="67" t="str">
        <f t="shared" si="0"/>
        <v/>
      </c>
      <c r="L69" s="65"/>
      <c r="M69" s="6"/>
      <c r="N69" s="6"/>
      <c r="O69" s="7" t="str">
        <f>IF((ANXE_1_DEPENSES_PREVISION!B69)=0,"",ANXE_1_DEPENSES_PREVISION!B69)</f>
        <v/>
      </c>
      <c r="P69" s="73" t="str">
        <f>IF((ANXE_1_DEPENSES_PREVISION!C69)=0,"",ANXE_1_DEPENSES_PREVISION!C69)</f>
        <v/>
      </c>
      <c r="Q69" s="73" t="str">
        <f>IF((ANXE_1_DEPENSES_PREVISION!D69)=0,"",ANXE_1_DEPENSES_PREVISION!D69)</f>
        <v/>
      </c>
      <c r="R69" s="73" t="str">
        <f>IF((ANXE_1_DEPENSES_PREVISION!E69)=0,"",ANXE_1_DEPENSES_PREVISION!E69)</f>
        <v/>
      </c>
      <c r="S69" s="77" t="str">
        <f>IF((ANXE_1_DEPENSES_PREVISION!F69)=0,"",ANXE_1_DEPENSES_PREVISION!F69)</f>
        <v/>
      </c>
      <c r="T69" s="75" t="str">
        <f>IF((ANXE_1_DEPENSES_PREVISION!G69)=0,"",ANXE_1_DEPENSES_PREVISION!G69)</f>
        <v/>
      </c>
      <c r="U69" s="75" t="str">
        <f>IF((ANXE_1_DEPENSES_PREVISION!I69)=0,"",ANXE_1_DEPENSES_PREVISION!I69)</f>
        <v/>
      </c>
      <c r="V69" s="75" t="str">
        <f>IF((ANXE_1_DEPENSES_PREVISION!J69)=0,"",ANXE_1_DEPENSES_PREVISION!J69)</f>
        <v/>
      </c>
      <c r="W69" s="75" t="str">
        <f>IF((ANXE_1_DEPENSES_PREVISION!G69)=0,"",ANXE_1_DEPENSES_PREVISION!G69)</f>
        <v/>
      </c>
      <c r="X69" s="73" t="str">
        <f>IF((ANXE_1_DEPENSES_PREVISION!L69)=0,"",ANXE_1_DEPENSES_PREVISION!L69)</f>
        <v/>
      </c>
      <c r="Y69" s="75"/>
      <c r="Z69" s="74" t="str">
        <f t="shared" si="4"/>
        <v/>
      </c>
      <c r="AA69" s="73" t="str">
        <f t="shared" si="1"/>
        <v/>
      </c>
      <c r="AB69" s="80" t="str">
        <f t="shared" si="5"/>
        <v/>
      </c>
      <c r="AC69" s="74" t="str">
        <f t="shared" si="6"/>
        <v/>
      </c>
      <c r="AD69" s="75"/>
      <c r="AE69" s="73"/>
      <c r="AF69" s="4"/>
    </row>
    <row r="70" spans="2:32" x14ac:dyDescent="0.25">
      <c r="B70" s="65"/>
      <c r="C70" s="65"/>
      <c r="D70" s="65"/>
      <c r="E70" s="81"/>
      <c r="F70" s="76"/>
      <c r="G70" s="66"/>
      <c r="H70" s="67" t="str">
        <f>IFERROR(IF(ISBLANK(G70),"",IF(B70=Matériels!$A$28,MIN(G70,Matériels!$F$28*C70),MIN(G70,INDEX(Matériels!$F$2:$F$31,MATCH(B70,Matériels!$A$2:$A$31,0))))),"")</f>
        <v/>
      </c>
      <c r="I70" s="66"/>
      <c r="J70" s="66"/>
      <c r="K70" s="67" t="str">
        <f t="shared" si="0"/>
        <v/>
      </c>
      <c r="L70" s="65"/>
      <c r="M70" s="6"/>
      <c r="N70" s="6"/>
      <c r="O70" s="7" t="str">
        <f>IF((ANXE_1_DEPENSES_PREVISION!B70)=0,"",ANXE_1_DEPENSES_PREVISION!B70)</f>
        <v/>
      </c>
      <c r="P70" s="73" t="str">
        <f>IF((ANXE_1_DEPENSES_PREVISION!C70)=0,"",ANXE_1_DEPENSES_PREVISION!C70)</f>
        <v/>
      </c>
      <c r="Q70" s="73" t="str">
        <f>IF((ANXE_1_DEPENSES_PREVISION!D70)=0,"",ANXE_1_DEPENSES_PREVISION!D70)</f>
        <v/>
      </c>
      <c r="R70" s="73" t="str">
        <f>IF((ANXE_1_DEPENSES_PREVISION!E70)=0,"",ANXE_1_DEPENSES_PREVISION!E70)</f>
        <v/>
      </c>
      <c r="S70" s="77" t="str">
        <f>IF((ANXE_1_DEPENSES_PREVISION!F70)=0,"",ANXE_1_DEPENSES_PREVISION!F70)</f>
        <v/>
      </c>
      <c r="T70" s="75" t="str">
        <f>IF((ANXE_1_DEPENSES_PREVISION!G70)=0,"",ANXE_1_DEPENSES_PREVISION!G70)</f>
        <v/>
      </c>
      <c r="U70" s="75" t="str">
        <f>IF((ANXE_1_DEPENSES_PREVISION!I70)=0,"",ANXE_1_DEPENSES_PREVISION!I70)</f>
        <v/>
      </c>
      <c r="V70" s="75" t="str">
        <f>IF((ANXE_1_DEPENSES_PREVISION!J70)=0,"",ANXE_1_DEPENSES_PREVISION!J70)</f>
        <v/>
      </c>
      <c r="W70" s="75" t="str">
        <f>IF((ANXE_1_DEPENSES_PREVISION!G70)=0,"",ANXE_1_DEPENSES_PREVISION!G70)</f>
        <v/>
      </c>
      <c r="X70" s="73" t="str">
        <f>IF((ANXE_1_DEPENSES_PREVISION!L70)=0,"",ANXE_1_DEPENSES_PREVISION!L70)</f>
        <v/>
      </c>
      <c r="Y70" s="75"/>
      <c r="Z70" s="74" t="str">
        <f t="shared" si="4"/>
        <v/>
      </c>
      <c r="AA70" s="73" t="str">
        <f t="shared" si="1"/>
        <v/>
      </c>
      <c r="AB70" s="80" t="str">
        <f t="shared" si="5"/>
        <v/>
      </c>
      <c r="AC70" s="74" t="str">
        <f t="shared" si="6"/>
        <v/>
      </c>
      <c r="AD70" s="75"/>
      <c r="AE70" s="73"/>
      <c r="AF70" s="4"/>
    </row>
    <row r="71" spans="2:32" x14ac:dyDescent="0.25">
      <c r="B71" s="65"/>
      <c r="C71" s="65"/>
      <c r="D71" s="65"/>
      <c r="E71" s="81"/>
      <c r="F71" s="76"/>
      <c r="G71" s="66"/>
      <c r="H71" s="67" t="str">
        <f>IFERROR(IF(ISBLANK(G71),"",IF(B71=Matériels!$A$28,MIN(G71,Matériels!$F$28*C71),MIN(G71,INDEX(Matériels!$F$2:$F$31,MATCH(B71,Matériels!$A$2:$A$31,0))))),"")</f>
        <v/>
      </c>
      <c r="I71" s="66"/>
      <c r="J71" s="66"/>
      <c r="K71" s="67" t="str">
        <f t="shared" si="0"/>
        <v/>
      </c>
      <c r="L71" s="65"/>
      <c r="M71" s="6"/>
      <c r="N71" s="6"/>
      <c r="O71" s="7" t="str">
        <f>IF((ANXE_1_DEPENSES_PREVISION!B71)=0,"",ANXE_1_DEPENSES_PREVISION!B71)</f>
        <v/>
      </c>
      <c r="P71" s="73" t="str">
        <f>IF((ANXE_1_DEPENSES_PREVISION!C71)=0,"",ANXE_1_DEPENSES_PREVISION!C71)</f>
        <v/>
      </c>
      <c r="Q71" s="73" t="str">
        <f>IF((ANXE_1_DEPENSES_PREVISION!D71)=0,"",ANXE_1_DEPENSES_PREVISION!D71)</f>
        <v/>
      </c>
      <c r="R71" s="73" t="str">
        <f>IF((ANXE_1_DEPENSES_PREVISION!E71)=0,"",ANXE_1_DEPENSES_PREVISION!E71)</f>
        <v/>
      </c>
      <c r="S71" s="77" t="str">
        <f>IF((ANXE_1_DEPENSES_PREVISION!F71)=0,"",ANXE_1_DEPENSES_PREVISION!F71)</f>
        <v/>
      </c>
      <c r="T71" s="75" t="str">
        <f>IF((ANXE_1_DEPENSES_PREVISION!G71)=0,"",ANXE_1_DEPENSES_PREVISION!G71)</f>
        <v/>
      </c>
      <c r="U71" s="75" t="str">
        <f>IF((ANXE_1_DEPENSES_PREVISION!I71)=0,"",ANXE_1_DEPENSES_PREVISION!I71)</f>
        <v/>
      </c>
      <c r="V71" s="75" t="str">
        <f>IF((ANXE_1_DEPENSES_PREVISION!J71)=0,"",ANXE_1_DEPENSES_PREVISION!J71)</f>
        <v/>
      </c>
      <c r="W71" s="75" t="str">
        <f>IF((ANXE_1_DEPENSES_PREVISION!G71)=0,"",ANXE_1_DEPENSES_PREVISION!G71)</f>
        <v/>
      </c>
      <c r="X71" s="73" t="str">
        <f>IF((ANXE_1_DEPENSES_PREVISION!L71)=0,"",ANXE_1_DEPENSES_PREVISION!L71)</f>
        <v/>
      </c>
      <c r="Y71" s="75"/>
      <c r="Z71" s="74" t="str">
        <f t="shared" si="4"/>
        <v/>
      </c>
      <c r="AA71" s="73" t="str">
        <f t="shared" si="1"/>
        <v/>
      </c>
      <c r="AB71" s="80" t="str">
        <f t="shared" si="5"/>
        <v/>
      </c>
      <c r="AC71" s="74" t="str">
        <f t="shared" si="6"/>
        <v/>
      </c>
      <c r="AD71" s="75"/>
      <c r="AE71" s="73"/>
      <c r="AF71" s="4"/>
    </row>
    <row r="72" spans="2:32" x14ac:dyDescent="0.25">
      <c r="B72" s="65"/>
      <c r="C72" s="65"/>
      <c r="D72" s="65"/>
      <c r="E72" s="81"/>
      <c r="F72" s="76"/>
      <c r="G72" s="66"/>
      <c r="H72" s="67" t="str">
        <f>IFERROR(IF(ISBLANK(G72),"",IF(B72=Matériels!$A$28,MIN(G72,Matériels!$F$28*C72),MIN(G72,INDEX(Matériels!$F$2:$F$31,MATCH(B72,Matériels!$A$2:$A$31,0))))),"")</f>
        <v/>
      </c>
      <c r="I72" s="66"/>
      <c r="J72" s="66"/>
      <c r="K72" s="67" t="str">
        <f t="shared" si="0"/>
        <v/>
      </c>
      <c r="L72" s="65"/>
      <c r="M72" s="6"/>
      <c r="N72" s="6"/>
      <c r="O72" s="7" t="str">
        <f>IF((ANXE_1_DEPENSES_PREVISION!B72)=0,"",ANXE_1_DEPENSES_PREVISION!B72)</f>
        <v/>
      </c>
      <c r="P72" s="73" t="str">
        <f>IF((ANXE_1_DEPENSES_PREVISION!C72)=0,"",ANXE_1_DEPENSES_PREVISION!C72)</f>
        <v/>
      </c>
      <c r="Q72" s="73" t="str">
        <f>IF((ANXE_1_DEPENSES_PREVISION!D72)=0,"",ANXE_1_DEPENSES_PREVISION!D72)</f>
        <v/>
      </c>
      <c r="R72" s="73" t="str">
        <f>IF((ANXE_1_DEPENSES_PREVISION!E72)=0,"",ANXE_1_DEPENSES_PREVISION!E72)</f>
        <v/>
      </c>
      <c r="S72" s="77" t="str">
        <f>IF((ANXE_1_DEPENSES_PREVISION!F72)=0,"",ANXE_1_DEPENSES_PREVISION!F72)</f>
        <v/>
      </c>
      <c r="T72" s="75" t="str">
        <f>IF((ANXE_1_DEPENSES_PREVISION!G72)=0,"",ANXE_1_DEPENSES_PREVISION!G72)</f>
        <v/>
      </c>
      <c r="U72" s="75" t="str">
        <f>IF((ANXE_1_DEPENSES_PREVISION!I72)=0,"",ANXE_1_DEPENSES_PREVISION!I72)</f>
        <v/>
      </c>
      <c r="V72" s="75" t="str">
        <f>IF((ANXE_1_DEPENSES_PREVISION!J72)=0,"",ANXE_1_DEPENSES_PREVISION!J72)</f>
        <v/>
      </c>
      <c r="W72" s="75" t="str">
        <f>IF((ANXE_1_DEPENSES_PREVISION!G72)=0,"",ANXE_1_DEPENSES_PREVISION!G72)</f>
        <v/>
      </c>
      <c r="X72" s="73" t="str">
        <f>IF((ANXE_1_DEPENSES_PREVISION!L72)=0,"",ANXE_1_DEPENSES_PREVISION!L72)</f>
        <v/>
      </c>
      <c r="Y72" s="75"/>
      <c r="Z72" s="74" t="str">
        <f t="shared" si="4"/>
        <v/>
      </c>
      <c r="AA72" s="73" t="str">
        <f t="shared" si="1"/>
        <v/>
      </c>
      <c r="AB72" s="80" t="str">
        <f t="shared" si="5"/>
        <v/>
      </c>
      <c r="AC72" s="74" t="str">
        <f t="shared" si="6"/>
        <v/>
      </c>
      <c r="AD72" s="75"/>
      <c r="AE72" s="73"/>
      <c r="AF72" s="4"/>
    </row>
    <row r="73" spans="2:32" x14ac:dyDescent="0.25">
      <c r="B73" s="65"/>
      <c r="C73" s="65"/>
      <c r="D73" s="65"/>
      <c r="E73" s="81"/>
      <c r="F73" s="76"/>
      <c r="G73" s="66"/>
      <c r="H73" s="67" t="str">
        <f>IFERROR(IF(ISBLANK(G73),"",IF(B73=Matériels!$A$28,MIN(G73,Matériels!$F$28*C73),MIN(G73,INDEX(Matériels!$F$2:$F$31,MATCH(B73,Matériels!$A$2:$A$31,0))))),"")</f>
        <v/>
      </c>
      <c r="I73" s="66"/>
      <c r="J73" s="66"/>
      <c r="K73" s="67" t="str">
        <f t="shared" si="0"/>
        <v/>
      </c>
      <c r="L73" s="65"/>
      <c r="M73" s="6"/>
      <c r="N73" s="6"/>
      <c r="O73" s="7" t="str">
        <f>IF((ANXE_1_DEPENSES_PREVISION!B73)=0,"",ANXE_1_DEPENSES_PREVISION!B73)</f>
        <v/>
      </c>
      <c r="P73" s="73" t="str">
        <f>IF((ANXE_1_DEPENSES_PREVISION!C73)=0,"",ANXE_1_DEPENSES_PREVISION!C73)</f>
        <v/>
      </c>
      <c r="Q73" s="73" t="str">
        <f>IF((ANXE_1_DEPENSES_PREVISION!D73)=0,"",ANXE_1_DEPENSES_PREVISION!D73)</f>
        <v/>
      </c>
      <c r="R73" s="73" t="str">
        <f>IF((ANXE_1_DEPENSES_PREVISION!E73)=0,"",ANXE_1_DEPENSES_PREVISION!E73)</f>
        <v/>
      </c>
      <c r="S73" s="77" t="str">
        <f>IF((ANXE_1_DEPENSES_PREVISION!F73)=0,"",ANXE_1_DEPENSES_PREVISION!F73)</f>
        <v/>
      </c>
      <c r="T73" s="75" t="str">
        <f>IF((ANXE_1_DEPENSES_PREVISION!G73)=0,"",ANXE_1_DEPENSES_PREVISION!G73)</f>
        <v/>
      </c>
      <c r="U73" s="75" t="str">
        <f>IF((ANXE_1_DEPENSES_PREVISION!I73)=0,"",ANXE_1_DEPENSES_PREVISION!I73)</f>
        <v/>
      </c>
      <c r="V73" s="75" t="str">
        <f>IF((ANXE_1_DEPENSES_PREVISION!J73)=0,"",ANXE_1_DEPENSES_PREVISION!J73)</f>
        <v/>
      </c>
      <c r="W73" s="75" t="str">
        <f>IF((ANXE_1_DEPENSES_PREVISION!G73)=0,"",ANXE_1_DEPENSES_PREVISION!G73)</f>
        <v/>
      </c>
      <c r="X73" s="73" t="str">
        <f>IF((ANXE_1_DEPENSES_PREVISION!L73)=0,"",ANXE_1_DEPENSES_PREVISION!L73)</f>
        <v/>
      </c>
      <c r="Y73" s="75"/>
      <c r="Z73" s="74" t="str">
        <f t="shared" si="4"/>
        <v/>
      </c>
      <c r="AA73" s="73" t="str">
        <f t="shared" si="1"/>
        <v/>
      </c>
      <c r="AB73" s="80" t="str">
        <f t="shared" si="5"/>
        <v/>
      </c>
      <c r="AC73" s="74" t="str">
        <f t="shared" si="6"/>
        <v/>
      </c>
      <c r="AD73" s="75"/>
      <c r="AE73" s="73"/>
      <c r="AF73" s="4"/>
    </row>
    <row r="74" spans="2:32" x14ac:dyDescent="0.25">
      <c r="B74" s="65"/>
      <c r="C74" s="65"/>
      <c r="D74" s="65"/>
      <c r="E74" s="81"/>
      <c r="F74" s="76"/>
      <c r="G74" s="66"/>
      <c r="H74" s="67" t="str">
        <f>IFERROR(IF(ISBLANK(G74),"",IF(B74=Matériels!$A$28,MIN(G74,Matériels!$F$28*C74),MIN(G74,INDEX(Matériels!$F$2:$F$31,MATCH(B74,Matériels!$A$2:$A$31,0))))),"")</f>
        <v/>
      </c>
      <c r="I74" s="66"/>
      <c r="J74" s="66"/>
      <c r="K74" s="67" t="str">
        <f t="shared" si="0"/>
        <v/>
      </c>
      <c r="L74" s="65"/>
      <c r="M74" s="6"/>
      <c r="N74" s="6"/>
      <c r="O74" s="7" t="str">
        <f>IF((ANXE_1_DEPENSES_PREVISION!B74)=0,"",ANXE_1_DEPENSES_PREVISION!B74)</f>
        <v/>
      </c>
      <c r="P74" s="73" t="str">
        <f>IF((ANXE_1_DEPENSES_PREVISION!C74)=0,"",ANXE_1_DEPENSES_PREVISION!C74)</f>
        <v/>
      </c>
      <c r="Q74" s="73" t="str">
        <f>IF((ANXE_1_DEPENSES_PREVISION!D74)=0,"",ANXE_1_DEPENSES_PREVISION!D74)</f>
        <v/>
      </c>
      <c r="R74" s="73" t="str">
        <f>IF((ANXE_1_DEPENSES_PREVISION!E74)=0,"",ANXE_1_DEPENSES_PREVISION!E74)</f>
        <v/>
      </c>
      <c r="S74" s="77" t="str">
        <f>IF((ANXE_1_DEPENSES_PREVISION!F74)=0,"",ANXE_1_DEPENSES_PREVISION!F74)</f>
        <v/>
      </c>
      <c r="T74" s="75" t="str">
        <f>IF((ANXE_1_DEPENSES_PREVISION!G74)=0,"",ANXE_1_DEPENSES_PREVISION!G74)</f>
        <v/>
      </c>
      <c r="U74" s="75" t="str">
        <f>IF((ANXE_1_DEPENSES_PREVISION!I74)=0,"",ANXE_1_DEPENSES_PREVISION!I74)</f>
        <v/>
      </c>
      <c r="V74" s="75" t="str">
        <f>IF((ANXE_1_DEPENSES_PREVISION!J74)=0,"",ANXE_1_DEPENSES_PREVISION!J74)</f>
        <v/>
      </c>
      <c r="W74" s="75" t="str">
        <f>IF((ANXE_1_DEPENSES_PREVISION!G74)=0,"",ANXE_1_DEPENSES_PREVISION!G74)</f>
        <v/>
      </c>
      <c r="X74" s="73" t="str">
        <f>IF((ANXE_1_DEPENSES_PREVISION!L74)=0,"",ANXE_1_DEPENSES_PREVISION!L74)</f>
        <v/>
      </c>
      <c r="Y74" s="75"/>
      <c r="Z74" s="74" t="str">
        <f t="shared" si="4"/>
        <v/>
      </c>
      <c r="AA74" s="73" t="str">
        <f t="shared" si="1"/>
        <v/>
      </c>
      <c r="AB74" s="80" t="str">
        <f t="shared" si="5"/>
        <v/>
      </c>
      <c r="AC74" s="74" t="str">
        <f t="shared" si="6"/>
        <v/>
      </c>
      <c r="AD74" s="75"/>
      <c r="AE74" s="73"/>
      <c r="AF74" s="4"/>
    </row>
    <row r="75" spans="2:32" x14ac:dyDescent="0.25">
      <c r="B75" s="65"/>
      <c r="C75" s="65"/>
      <c r="D75" s="65"/>
      <c r="E75" s="81"/>
      <c r="F75" s="76"/>
      <c r="G75" s="66"/>
      <c r="H75" s="67" t="str">
        <f>IFERROR(IF(ISBLANK(G75),"",IF(B75=Matériels!$A$28,MIN(G75,Matériels!$F$28*C75),MIN(G75,INDEX(Matériels!$F$2:$F$31,MATCH(B75,Matériels!$A$2:$A$31,0))))),"")</f>
        <v/>
      </c>
      <c r="I75" s="66"/>
      <c r="J75" s="66"/>
      <c r="K75" s="67" t="str">
        <f t="shared" si="0"/>
        <v/>
      </c>
      <c r="L75" s="65"/>
      <c r="M75" s="6"/>
      <c r="N75" s="6"/>
      <c r="O75" s="7" t="str">
        <f>IF((ANXE_1_DEPENSES_PREVISION!B75)=0,"",ANXE_1_DEPENSES_PREVISION!B75)</f>
        <v/>
      </c>
      <c r="P75" s="73" t="str">
        <f>IF((ANXE_1_DEPENSES_PREVISION!C75)=0,"",ANXE_1_DEPENSES_PREVISION!C75)</f>
        <v/>
      </c>
      <c r="Q75" s="73" t="str">
        <f>IF((ANXE_1_DEPENSES_PREVISION!D75)=0,"",ANXE_1_DEPENSES_PREVISION!D75)</f>
        <v/>
      </c>
      <c r="R75" s="73" t="str">
        <f>IF((ANXE_1_DEPENSES_PREVISION!E75)=0,"",ANXE_1_DEPENSES_PREVISION!E75)</f>
        <v/>
      </c>
      <c r="S75" s="77" t="str">
        <f>IF((ANXE_1_DEPENSES_PREVISION!F75)=0,"",ANXE_1_DEPENSES_PREVISION!F75)</f>
        <v/>
      </c>
      <c r="T75" s="75" t="str">
        <f>IF((ANXE_1_DEPENSES_PREVISION!G75)=0,"",ANXE_1_DEPENSES_PREVISION!G75)</f>
        <v/>
      </c>
      <c r="U75" s="75" t="str">
        <f>IF((ANXE_1_DEPENSES_PREVISION!I75)=0,"",ANXE_1_DEPENSES_PREVISION!I75)</f>
        <v/>
      </c>
      <c r="V75" s="75" t="str">
        <f>IF((ANXE_1_DEPENSES_PREVISION!J75)=0,"",ANXE_1_DEPENSES_PREVISION!J75)</f>
        <v/>
      </c>
      <c r="W75" s="75" t="str">
        <f>IF((ANXE_1_DEPENSES_PREVISION!G75)=0,"",ANXE_1_DEPENSES_PREVISION!G75)</f>
        <v/>
      </c>
      <c r="X75" s="73" t="str">
        <f>IF((ANXE_1_DEPENSES_PREVISION!L75)=0,"",ANXE_1_DEPENSES_PREVISION!L75)</f>
        <v/>
      </c>
      <c r="Y75" s="75"/>
      <c r="Z75" s="74" t="str">
        <f t="shared" si="4"/>
        <v/>
      </c>
      <c r="AA75" s="73" t="str">
        <f t="shared" si="1"/>
        <v/>
      </c>
      <c r="AB75" s="80" t="str">
        <f t="shared" si="5"/>
        <v/>
      </c>
      <c r="AC75" s="74" t="str">
        <f t="shared" si="6"/>
        <v/>
      </c>
      <c r="AD75" s="75"/>
      <c r="AE75" s="73"/>
      <c r="AF75" s="4"/>
    </row>
    <row r="76" spans="2:32" x14ac:dyDescent="0.25">
      <c r="B76" s="65"/>
      <c r="C76" s="65"/>
      <c r="D76" s="65"/>
      <c r="E76" s="81"/>
      <c r="F76" s="76"/>
      <c r="G76" s="66"/>
      <c r="H76" s="67" t="str">
        <f>IFERROR(IF(ISBLANK(G76),"",IF(B76=Matériels!$A$28,MIN(G76,Matériels!$F$28*C76),MIN(G76,INDEX(Matériels!$F$2:$F$31,MATCH(B76,Matériels!$A$2:$A$31,0))))),"")</f>
        <v/>
      </c>
      <c r="I76" s="66"/>
      <c r="J76" s="66"/>
      <c r="K76" s="67" t="str">
        <f t="shared" si="0"/>
        <v/>
      </c>
      <c r="L76" s="65"/>
      <c r="M76" s="6"/>
      <c r="N76" s="6"/>
      <c r="O76" s="7" t="str">
        <f>IF((ANXE_1_DEPENSES_PREVISION!B76)=0,"",ANXE_1_DEPENSES_PREVISION!B76)</f>
        <v/>
      </c>
      <c r="P76" s="73" t="str">
        <f>IF((ANXE_1_DEPENSES_PREVISION!C76)=0,"",ANXE_1_DEPENSES_PREVISION!C76)</f>
        <v/>
      </c>
      <c r="Q76" s="73" t="str">
        <f>IF((ANXE_1_DEPENSES_PREVISION!D76)=0,"",ANXE_1_DEPENSES_PREVISION!D76)</f>
        <v/>
      </c>
      <c r="R76" s="73" t="str">
        <f>IF((ANXE_1_DEPENSES_PREVISION!E76)=0,"",ANXE_1_DEPENSES_PREVISION!E76)</f>
        <v/>
      </c>
      <c r="S76" s="77" t="str">
        <f>IF((ANXE_1_DEPENSES_PREVISION!F76)=0,"",ANXE_1_DEPENSES_PREVISION!F76)</f>
        <v/>
      </c>
      <c r="T76" s="75" t="str">
        <f>IF((ANXE_1_DEPENSES_PREVISION!G76)=0,"",ANXE_1_DEPENSES_PREVISION!G76)</f>
        <v/>
      </c>
      <c r="U76" s="75" t="str">
        <f>IF((ANXE_1_DEPENSES_PREVISION!I76)=0,"",ANXE_1_DEPENSES_PREVISION!I76)</f>
        <v/>
      </c>
      <c r="V76" s="75" t="str">
        <f>IF((ANXE_1_DEPENSES_PREVISION!J76)=0,"",ANXE_1_DEPENSES_PREVISION!J76)</f>
        <v/>
      </c>
      <c r="W76" s="75" t="str">
        <f>IF((ANXE_1_DEPENSES_PREVISION!G76)=0,"",ANXE_1_DEPENSES_PREVISION!G76)</f>
        <v/>
      </c>
      <c r="X76" s="73" t="str">
        <f>IF((ANXE_1_DEPENSES_PREVISION!L76)=0,"",ANXE_1_DEPENSES_PREVISION!L76)</f>
        <v/>
      </c>
      <c r="Y76" s="75"/>
      <c r="Z76" s="74" t="str">
        <f t="shared" si="4"/>
        <v/>
      </c>
      <c r="AA76" s="73" t="str">
        <f t="shared" si="1"/>
        <v/>
      </c>
      <c r="AB76" s="80" t="str">
        <f t="shared" si="5"/>
        <v/>
      </c>
      <c r="AC76" s="74" t="str">
        <f t="shared" si="6"/>
        <v/>
      </c>
      <c r="AD76" s="75"/>
      <c r="AE76" s="73"/>
      <c r="AF76" s="4"/>
    </row>
    <row r="77" spans="2:32" x14ac:dyDescent="0.25">
      <c r="B77" s="65"/>
      <c r="C77" s="65"/>
      <c r="D77" s="65"/>
      <c r="E77" s="81"/>
      <c r="F77" s="76"/>
      <c r="G77" s="66"/>
      <c r="H77" s="67" t="str">
        <f>IFERROR(IF(ISBLANK(G77),"",IF(B77=Matériels!$A$28,MIN(G77,Matériels!$F$28*C77),MIN(G77,INDEX(Matériels!$F$2:$F$31,MATCH(B77,Matériels!$A$2:$A$31,0))))),"")</f>
        <v/>
      </c>
      <c r="I77" s="66"/>
      <c r="J77" s="66"/>
      <c r="K77" s="67" t="str">
        <f t="shared" ref="K77:K100" si="7">IF(AND(G77="",ISBLANK(H77)),"",IF(G77&lt;H77,G77,H77))</f>
        <v/>
      </c>
      <c r="L77" s="65"/>
      <c r="M77" s="6"/>
      <c r="N77" s="6"/>
      <c r="O77" s="7" t="str">
        <f>IF((ANXE_1_DEPENSES_PREVISION!B77)=0,"",ANXE_1_DEPENSES_PREVISION!B77)</f>
        <v/>
      </c>
      <c r="P77" s="73" t="str">
        <f>IF((ANXE_1_DEPENSES_PREVISION!C77)=0,"",ANXE_1_DEPENSES_PREVISION!C77)</f>
        <v/>
      </c>
      <c r="Q77" s="73" t="str">
        <f>IF((ANXE_1_DEPENSES_PREVISION!D77)=0,"",ANXE_1_DEPENSES_PREVISION!D77)</f>
        <v/>
      </c>
      <c r="R77" s="73" t="str">
        <f>IF((ANXE_1_DEPENSES_PREVISION!E77)=0,"",ANXE_1_DEPENSES_PREVISION!E77)</f>
        <v/>
      </c>
      <c r="S77" s="77" t="str">
        <f>IF((ANXE_1_DEPENSES_PREVISION!F77)=0,"",ANXE_1_DEPENSES_PREVISION!F77)</f>
        <v/>
      </c>
      <c r="T77" s="75" t="str">
        <f>IF((ANXE_1_DEPENSES_PREVISION!G77)=0,"",ANXE_1_DEPENSES_PREVISION!G77)</f>
        <v/>
      </c>
      <c r="U77" s="75" t="str">
        <f>IF((ANXE_1_DEPENSES_PREVISION!I77)=0,"",ANXE_1_DEPENSES_PREVISION!I77)</f>
        <v/>
      </c>
      <c r="V77" s="75" t="str">
        <f>IF((ANXE_1_DEPENSES_PREVISION!J77)=0,"",ANXE_1_DEPENSES_PREVISION!J77)</f>
        <v/>
      </c>
      <c r="W77" s="75" t="str">
        <f>IF((ANXE_1_DEPENSES_PREVISION!G77)=0,"",ANXE_1_DEPENSES_PREVISION!G77)</f>
        <v/>
      </c>
      <c r="X77" s="73" t="str">
        <f>IF((ANXE_1_DEPENSES_PREVISION!L77)=0,"",ANXE_1_DEPENSES_PREVISION!L77)</f>
        <v/>
      </c>
      <c r="Y77" s="75"/>
      <c r="Z77" s="74" t="str">
        <f t="shared" si="4"/>
        <v/>
      </c>
      <c r="AA77" s="73" t="str">
        <f t="shared" si="1"/>
        <v/>
      </c>
      <c r="AB77" s="80" t="str">
        <f t="shared" ref="AB77:AB100" si="8">IFERROR(IF(OR(W77&lt;T77,W77&lt;U77,W77&lt;V77,W77=""),"",(W77-(MIN(T77,U77,V77)))/MIN(T77,U77,V77)),"")</f>
        <v/>
      </c>
      <c r="AC77" s="74" t="str">
        <f t="shared" ref="AC77:AC100" si="9">IF(W77="","",IF(MIN(T77,U77,V77)*1.15=0,"",MIN(T77,U77,V77)*1.15))</f>
        <v/>
      </c>
      <c r="AD77" s="75"/>
      <c r="AE77" s="73"/>
      <c r="AF77" s="4"/>
    </row>
    <row r="78" spans="2:32" x14ac:dyDescent="0.25">
      <c r="B78" s="65"/>
      <c r="C78" s="65"/>
      <c r="D78" s="65"/>
      <c r="E78" s="81"/>
      <c r="F78" s="76"/>
      <c r="G78" s="66"/>
      <c r="H78" s="67" t="str">
        <f>IFERROR(IF(ISBLANK(G78),"",IF(B78=Matériels!$A$28,MIN(G78,Matériels!$F$28*C78),MIN(G78,INDEX(Matériels!$F$2:$F$31,MATCH(B78,Matériels!$A$2:$A$31,0))))),"")</f>
        <v/>
      </c>
      <c r="I78" s="66"/>
      <c r="J78" s="66"/>
      <c r="K78" s="67" t="str">
        <f t="shared" si="7"/>
        <v/>
      </c>
      <c r="L78" s="65"/>
      <c r="M78" s="6"/>
      <c r="N78" s="6"/>
      <c r="O78" s="7" t="str">
        <f>IF((ANXE_1_DEPENSES_PREVISION!B78)=0,"",ANXE_1_DEPENSES_PREVISION!B78)</f>
        <v/>
      </c>
      <c r="P78" s="73" t="str">
        <f>IF((ANXE_1_DEPENSES_PREVISION!C78)=0,"",ANXE_1_DEPENSES_PREVISION!C78)</f>
        <v/>
      </c>
      <c r="Q78" s="73" t="str">
        <f>IF((ANXE_1_DEPENSES_PREVISION!D78)=0,"",ANXE_1_DEPENSES_PREVISION!D78)</f>
        <v/>
      </c>
      <c r="R78" s="73" t="str">
        <f>IF((ANXE_1_DEPENSES_PREVISION!E78)=0,"",ANXE_1_DEPENSES_PREVISION!E78)</f>
        <v/>
      </c>
      <c r="S78" s="77" t="str">
        <f>IF((ANXE_1_DEPENSES_PREVISION!F78)=0,"",ANXE_1_DEPENSES_PREVISION!F78)</f>
        <v/>
      </c>
      <c r="T78" s="75" t="str">
        <f>IF((ANXE_1_DEPENSES_PREVISION!G78)=0,"",ANXE_1_DEPENSES_PREVISION!G78)</f>
        <v/>
      </c>
      <c r="U78" s="75" t="str">
        <f>IF((ANXE_1_DEPENSES_PREVISION!I78)=0,"",ANXE_1_DEPENSES_PREVISION!I78)</f>
        <v/>
      </c>
      <c r="V78" s="75" t="str">
        <f>IF((ANXE_1_DEPENSES_PREVISION!J78)=0,"",ANXE_1_DEPENSES_PREVISION!J78)</f>
        <v/>
      </c>
      <c r="W78" s="75" t="str">
        <f>IF((ANXE_1_DEPENSES_PREVISION!G78)=0,"",ANXE_1_DEPENSES_PREVISION!G78)</f>
        <v/>
      </c>
      <c r="X78" s="73" t="str">
        <f>IF((ANXE_1_DEPENSES_PREVISION!L78)=0,"",ANXE_1_DEPENSES_PREVISION!L78)</f>
        <v/>
      </c>
      <c r="Y78" s="75"/>
      <c r="Z78" s="74" t="str">
        <f t="shared" ref="Z78:Z100" si="10">IF(W78="","",W78-Y78)</f>
        <v/>
      </c>
      <c r="AA78" s="73" t="str">
        <f t="shared" ref="AA78:AA100" si="11">IF(W78="","",IF(Z78&gt;0,"Motif obligatoire",""))</f>
        <v/>
      </c>
      <c r="AB78" s="80" t="str">
        <f t="shared" si="8"/>
        <v/>
      </c>
      <c r="AC78" s="74" t="str">
        <f t="shared" si="9"/>
        <v/>
      </c>
      <c r="AD78" s="75"/>
      <c r="AE78" s="73"/>
      <c r="AF78" s="4"/>
    </row>
    <row r="79" spans="2:32" x14ac:dyDescent="0.25">
      <c r="B79" s="65"/>
      <c r="C79" s="65"/>
      <c r="D79" s="65"/>
      <c r="E79" s="81"/>
      <c r="F79" s="76"/>
      <c r="G79" s="66"/>
      <c r="H79" s="67" t="str">
        <f>IFERROR(IF(ISBLANK(G79),"",IF(B79=Matériels!$A$28,MIN(G79,Matériels!$F$28*C79),MIN(G79,INDEX(Matériels!$F$2:$F$31,MATCH(B79,Matériels!$A$2:$A$31,0))))),"")</f>
        <v/>
      </c>
      <c r="I79" s="66"/>
      <c r="J79" s="66"/>
      <c r="K79" s="67" t="str">
        <f t="shared" si="7"/>
        <v/>
      </c>
      <c r="L79" s="65"/>
      <c r="M79" s="6"/>
      <c r="N79" s="6"/>
      <c r="O79" s="7" t="str">
        <f>IF((ANXE_1_DEPENSES_PREVISION!B79)=0,"",ANXE_1_DEPENSES_PREVISION!B79)</f>
        <v/>
      </c>
      <c r="P79" s="73" t="str">
        <f>IF((ANXE_1_DEPENSES_PREVISION!C79)=0,"",ANXE_1_DEPENSES_PREVISION!C79)</f>
        <v/>
      </c>
      <c r="Q79" s="73" t="str">
        <f>IF((ANXE_1_DEPENSES_PREVISION!D79)=0,"",ANXE_1_DEPENSES_PREVISION!D79)</f>
        <v/>
      </c>
      <c r="R79" s="73" t="str">
        <f>IF((ANXE_1_DEPENSES_PREVISION!E79)=0,"",ANXE_1_DEPENSES_PREVISION!E79)</f>
        <v/>
      </c>
      <c r="S79" s="77" t="str">
        <f>IF((ANXE_1_DEPENSES_PREVISION!F79)=0,"",ANXE_1_DEPENSES_PREVISION!F79)</f>
        <v/>
      </c>
      <c r="T79" s="75" t="str">
        <f>IF((ANXE_1_DEPENSES_PREVISION!G79)=0,"",ANXE_1_DEPENSES_PREVISION!G79)</f>
        <v/>
      </c>
      <c r="U79" s="75" t="str">
        <f>IF((ANXE_1_DEPENSES_PREVISION!I79)=0,"",ANXE_1_DEPENSES_PREVISION!I79)</f>
        <v/>
      </c>
      <c r="V79" s="75" t="str">
        <f>IF((ANXE_1_DEPENSES_PREVISION!J79)=0,"",ANXE_1_DEPENSES_PREVISION!J79)</f>
        <v/>
      </c>
      <c r="W79" s="75" t="str">
        <f>IF((ANXE_1_DEPENSES_PREVISION!G79)=0,"",ANXE_1_DEPENSES_PREVISION!G79)</f>
        <v/>
      </c>
      <c r="X79" s="73" t="str">
        <f>IF((ANXE_1_DEPENSES_PREVISION!L79)=0,"",ANXE_1_DEPENSES_PREVISION!L79)</f>
        <v/>
      </c>
      <c r="Y79" s="75"/>
      <c r="Z79" s="74" t="str">
        <f t="shared" si="10"/>
        <v/>
      </c>
      <c r="AA79" s="73" t="str">
        <f t="shared" si="11"/>
        <v/>
      </c>
      <c r="AB79" s="80" t="str">
        <f t="shared" si="8"/>
        <v/>
      </c>
      <c r="AC79" s="74" t="str">
        <f t="shared" si="9"/>
        <v/>
      </c>
      <c r="AD79" s="75"/>
      <c r="AE79" s="73"/>
      <c r="AF79" s="4"/>
    </row>
    <row r="80" spans="2:32" x14ac:dyDescent="0.25">
      <c r="B80" s="65"/>
      <c r="C80" s="65"/>
      <c r="D80" s="65"/>
      <c r="E80" s="81"/>
      <c r="F80" s="76"/>
      <c r="G80" s="66"/>
      <c r="H80" s="67" t="str">
        <f>IFERROR(IF(ISBLANK(G80),"",IF(B80=Matériels!$A$28,MIN(G80,Matériels!$F$28*C80),MIN(G80,INDEX(Matériels!$F$2:$F$31,MATCH(B80,Matériels!$A$2:$A$31,0))))),"")</f>
        <v/>
      </c>
      <c r="I80" s="66"/>
      <c r="J80" s="66"/>
      <c r="K80" s="67" t="str">
        <f t="shared" si="7"/>
        <v/>
      </c>
      <c r="L80" s="65"/>
      <c r="M80" s="6"/>
      <c r="N80" s="6"/>
      <c r="O80" s="7" t="str">
        <f>IF((ANXE_1_DEPENSES_PREVISION!B80)=0,"",ANXE_1_DEPENSES_PREVISION!B80)</f>
        <v/>
      </c>
      <c r="P80" s="73" t="str">
        <f>IF((ANXE_1_DEPENSES_PREVISION!C80)=0,"",ANXE_1_DEPENSES_PREVISION!C80)</f>
        <v/>
      </c>
      <c r="Q80" s="73" t="str">
        <f>IF((ANXE_1_DEPENSES_PREVISION!D80)=0,"",ANXE_1_DEPENSES_PREVISION!D80)</f>
        <v/>
      </c>
      <c r="R80" s="73" t="str">
        <f>IF((ANXE_1_DEPENSES_PREVISION!E80)=0,"",ANXE_1_DEPENSES_PREVISION!E80)</f>
        <v/>
      </c>
      <c r="S80" s="77" t="str">
        <f>IF((ANXE_1_DEPENSES_PREVISION!F80)=0,"",ANXE_1_DEPENSES_PREVISION!F80)</f>
        <v/>
      </c>
      <c r="T80" s="75" t="str">
        <f>IF((ANXE_1_DEPENSES_PREVISION!G80)=0,"",ANXE_1_DEPENSES_PREVISION!G80)</f>
        <v/>
      </c>
      <c r="U80" s="75" t="str">
        <f>IF((ANXE_1_DEPENSES_PREVISION!I80)=0,"",ANXE_1_DEPENSES_PREVISION!I80)</f>
        <v/>
      </c>
      <c r="V80" s="75" t="str">
        <f>IF((ANXE_1_DEPENSES_PREVISION!J80)=0,"",ANXE_1_DEPENSES_PREVISION!J80)</f>
        <v/>
      </c>
      <c r="W80" s="75" t="str">
        <f>IF((ANXE_1_DEPENSES_PREVISION!G80)=0,"",ANXE_1_DEPENSES_PREVISION!G80)</f>
        <v/>
      </c>
      <c r="X80" s="73" t="str">
        <f>IF((ANXE_1_DEPENSES_PREVISION!L80)=0,"",ANXE_1_DEPENSES_PREVISION!L80)</f>
        <v/>
      </c>
      <c r="Y80" s="75"/>
      <c r="Z80" s="74" t="str">
        <f t="shared" si="10"/>
        <v/>
      </c>
      <c r="AA80" s="73" t="str">
        <f t="shared" si="11"/>
        <v/>
      </c>
      <c r="AB80" s="80" t="str">
        <f t="shared" si="8"/>
        <v/>
      </c>
      <c r="AC80" s="74" t="str">
        <f t="shared" si="9"/>
        <v/>
      </c>
      <c r="AD80" s="75"/>
      <c r="AE80" s="73"/>
      <c r="AF80" s="4"/>
    </row>
    <row r="81" spans="2:32" x14ac:dyDescent="0.25">
      <c r="B81" s="65"/>
      <c r="C81" s="65"/>
      <c r="D81" s="65"/>
      <c r="E81" s="81"/>
      <c r="F81" s="76"/>
      <c r="G81" s="66"/>
      <c r="H81" s="67" t="str">
        <f>IFERROR(IF(ISBLANK(G81),"",IF(B81=Matériels!$A$28,MIN(G81,Matériels!$F$28*C81),MIN(G81,INDEX(Matériels!$F$2:$F$31,MATCH(B81,Matériels!$A$2:$A$31,0))))),"")</f>
        <v/>
      </c>
      <c r="I81" s="66"/>
      <c r="J81" s="66"/>
      <c r="K81" s="67" t="str">
        <f t="shared" si="7"/>
        <v/>
      </c>
      <c r="L81" s="65"/>
      <c r="M81" s="6"/>
      <c r="N81" s="6"/>
      <c r="O81" s="7" t="str">
        <f>IF((ANXE_1_DEPENSES_PREVISION!B81)=0,"",ANXE_1_DEPENSES_PREVISION!B81)</f>
        <v/>
      </c>
      <c r="P81" s="73" t="str">
        <f>IF((ANXE_1_DEPENSES_PREVISION!C81)=0,"",ANXE_1_DEPENSES_PREVISION!C81)</f>
        <v/>
      </c>
      <c r="Q81" s="73" t="str">
        <f>IF((ANXE_1_DEPENSES_PREVISION!D81)=0,"",ANXE_1_DEPENSES_PREVISION!D81)</f>
        <v/>
      </c>
      <c r="R81" s="73" t="str">
        <f>IF((ANXE_1_DEPENSES_PREVISION!E81)=0,"",ANXE_1_DEPENSES_PREVISION!E81)</f>
        <v/>
      </c>
      <c r="S81" s="77" t="str">
        <f>IF((ANXE_1_DEPENSES_PREVISION!F81)=0,"",ANXE_1_DEPENSES_PREVISION!F81)</f>
        <v/>
      </c>
      <c r="T81" s="75" t="str">
        <f>IF((ANXE_1_DEPENSES_PREVISION!G81)=0,"",ANXE_1_DEPENSES_PREVISION!G81)</f>
        <v/>
      </c>
      <c r="U81" s="75" t="str">
        <f>IF((ANXE_1_DEPENSES_PREVISION!I81)=0,"",ANXE_1_DEPENSES_PREVISION!I81)</f>
        <v/>
      </c>
      <c r="V81" s="75" t="str">
        <f>IF((ANXE_1_DEPENSES_PREVISION!J81)=0,"",ANXE_1_DEPENSES_PREVISION!J81)</f>
        <v/>
      </c>
      <c r="W81" s="75" t="str">
        <f>IF((ANXE_1_DEPENSES_PREVISION!G81)=0,"",ANXE_1_DEPENSES_PREVISION!G81)</f>
        <v/>
      </c>
      <c r="X81" s="73" t="str">
        <f>IF((ANXE_1_DEPENSES_PREVISION!L81)=0,"",ANXE_1_DEPENSES_PREVISION!L81)</f>
        <v/>
      </c>
      <c r="Y81" s="75"/>
      <c r="Z81" s="74" t="str">
        <f t="shared" si="10"/>
        <v/>
      </c>
      <c r="AA81" s="73" t="str">
        <f t="shared" si="11"/>
        <v/>
      </c>
      <c r="AB81" s="80" t="str">
        <f t="shared" si="8"/>
        <v/>
      </c>
      <c r="AC81" s="74" t="str">
        <f t="shared" si="9"/>
        <v/>
      </c>
      <c r="AD81" s="75"/>
      <c r="AE81" s="73"/>
      <c r="AF81" s="4"/>
    </row>
    <row r="82" spans="2:32" x14ac:dyDescent="0.25">
      <c r="B82" s="65"/>
      <c r="C82" s="65"/>
      <c r="D82" s="65"/>
      <c r="E82" s="81"/>
      <c r="F82" s="76"/>
      <c r="G82" s="66"/>
      <c r="H82" s="67" t="str">
        <f>IFERROR(IF(ISBLANK(G82),"",IF(B82=Matériels!$A$28,MIN(G82,Matériels!$F$28*C82),MIN(G82,INDEX(Matériels!$F$2:$F$31,MATCH(B82,Matériels!$A$2:$A$31,0))))),"")</f>
        <v/>
      </c>
      <c r="I82" s="66"/>
      <c r="J82" s="66"/>
      <c r="K82" s="67" t="str">
        <f t="shared" si="7"/>
        <v/>
      </c>
      <c r="L82" s="65"/>
      <c r="M82" s="6"/>
      <c r="N82" s="6"/>
      <c r="O82" s="7" t="str">
        <f>IF((ANXE_1_DEPENSES_PREVISION!B82)=0,"",ANXE_1_DEPENSES_PREVISION!B82)</f>
        <v/>
      </c>
      <c r="P82" s="73" t="str">
        <f>IF((ANXE_1_DEPENSES_PREVISION!C82)=0,"",ANXE_1_DEPENSES_PREVISION!C82)</f>
        <v/>
      </c>
      <c r="Q82" s="73" t="str">
        <f>IF((ANXE_1_DEPENSES_PREVISION!D82)=0,"",ANXE_1_DEPENSES_PREVISION!D82)</f>
        <v/>
      </c>
      <c r="R82" s="73" t="str">
        <f>IF((ANXE_1_DEPENSES_PREVISION!E82)=0,"",ANXE_1_DEPENSES_PREVISION!E82)</f>
        <v/>
      </c>
      <c r="S82" s="77" t="str">
        <f>IF((ANXE_1_DEPENSES_PREVISION!F82)=0,"",ANXE_1_DEPENSES_PREVISION!F82)</f>
        <v/>
      </c>
      <c r="T82" s="75" t="str">
        <f>IF((ANXE_1_DEPENSES_PREVISION!G82)=0,"",ANXE_1_DEPENSES_PREVISION!G82)</f>
        <v/>
      </c>
      <c r="U82" s="75" t="str">
        <f>IF((ANXE_1_DEPENSES_PREVISION!I82)=0,"",ANXE_1_DEPENSES_PREVISION!I82)</f>
        <v/>
      </c>
      <c r="V82" s="75" t="str">
        <f>IF((ANXE_1_DEPENSES_PREVISION!J82)=0,"",ANXE_1_DEPENSES_PREVISION!J82)</f>
        <v/>
      </c>
      <c r="W82" s="75" t="str">
        <f>IF((ANXE_1_DEPENSES_PREVISION!G82)=0,"",ANXE_1_DEPENSES_PREVISION!G82)</f>
        <v/>
      </c>
      <c r="X82" s="73" t="str">
        <f>IF((ANXE_1_DEPENSES_PREVISION!L82)=0,"",ANXE_1_DEPENSES_PREVISION!L82)</f>
        <v/>
      </c>
      <c r="Y82" s="75"/>
      <c r="Z82" s="74" t="str">
        <f t="shared" si="10"/>
        <v/>
      </c>
      <c r="AA82" s="73" t="str">
        <f t="shared" si="11"/>
        <v/>
      </c>
      <c r="AB82" s="80" t="str">
        <f t="shared" si="8"/>
        <v/>
      </c>
      <c r="AC82" s="74" t="str">
        <f t="shared" si="9"/>
        <v/>
      </c>
      <c r="AD82" s="75"/>
      <c r="AE82" s="73"/>
      <c r="AF82" s="4"/>
    </row>
    <row r="83" spans="2:32" x14ac:dyDescent="0.25">
      <c r="B83" s="65"/>
      <c r="C83" s="65"/>
      <c r="D83" s="65"/>
      <c r="E83" s="81"/>
      <c r="F83" s="76"/>
      <c r="G83" s="66"/>
      <c r="H83" s="67" t="str">
        <f>IFERROR(IF(ISBLANK(G83),"",IF(B83=Matériels!$A$28,MIN(G83,Matériels!$F$28*C83),MIN(G83,INDEX(Matériels!$F$2:$F$31,MATCH(B83,Matériels!$A$2:$A$31,0))))),"")</f>
        <v/>
      </c>
      <c r="I83" s="66"/>
      <c r="J83" s="66"/>
      <c r="K83" s="67" t="str">
        <f t="shared" si="7"/>
        <v/>
      </c>
      <c r="L83" s="65"/>
      <c r="M83" s="6"/>
      <c r="N83" s="6"/>
      <c r="O83" s="7" t="str">
        <f>IF((ANXE_1_DEPENSES_PREVISION!B83)=0,"",ANXE_1_DEPENSES_PREVISION!B83)</f>
        <v/>
      </c>
      <c r="P83" s="73" t="str">
        <f>IF((ANXE_1_DEPENSES_PREVISION!C83)=0,"",ANXE_1_DEPENSES_PREVISION!C83)</f>
        <v/>
      </c>
      <c r="Q83" s="73" t="str">
        <f>IF((ANXE_1_DEPENSES_PREVISION!D83)=0,"",ANXE_1_DEPENSES_PREVISION!D83)</f>
        <v/>
      </c>
      <c r="R83" s="73" t="str">
        <f>IF((ANXE_1_DEPENSES_PREVISION!E83)=0,"",ANXE_1_DEPENSES_PREVISION!E83)</f>
        <v/>
      </c>
      <c r="S83" s="77" t="str">
        <f>IF((ANXE_1_DEPENSES_PREVISION!F83)=0,"",ANXE_1_DEPENSES_PREVISION!F83)</f>
        <v/>
      </c>
      <c r="T83" s="75" t="str">
        <f>IF((ANXE_1_DEPENSES_PREVISION!G83)=0,"",ANXE_1_DEPENSES_PREVISION!G83)</f>
        <v/>
      </c>
      <c r="U83" s="75" t="str">
        <f>IF((ANXE_1_DEPENSES_PREVISION!I83)=0,"",ANXE_1_DEPENSES_PREVISION!I83)</f>
        <v/>
      </c>
      <c r="V83" s="75" t="str">
        <f>IF((ANXE_1_DEPENSES_PREVISION!J83)=0,"",ANXE_1_DEPENSES_PREVISION!J83)</f>
        <v/>
      </c>
      <c r="W83" s="75" t="str">
        <f>IF((ANXE_1_DEPENSES_PREVISION!G83)=0,"",ANXE_1_DEPENSES_PREVISION!G83)</f>
        <v/>
      </c>
      <c r="X83" s="73" t="str">
        <f>IF((ANXE_1_DEPENSES_PREVISION!L83)=0,"",ANXE_1_DEPENSES_PREVISION!L83)</f>
        <v/>
      </c>
      <c r="Y83" s="75"/>
      <c r="Z83" s="74" t="str">
        <f t="shared" si="10"/>
        <v/>
      </c>
      <c r="AA83" s="73" t="str">
        <f t="shared" si="11"/>
        <v/>
      </c>
      <c r="AB83" s="80" t="str">
        <f t="shared" si="8"/>
        <v/>
      </c>
      <c r="AC83" s="74" t="str">
        <f t="shared" si="9"/>
        <v/>
      </c>
      <c r="AD83" s="75"/>
      <c r="AE83" s="73"/>
      <c r="AF83" s="4"/>
    </row>
    <row r="84" spans="2:32" x14ac:dyDescent="0.25">
      <c r="B84" s="65"/>
      <c r="C84" s="65"/>
      <c r="D84" s="65"/>
      <c r="E84" s="81"/>
      <c r="F84" s="76"/>
      <c r="G84" s="66"/>
      <c r="H84" s="67" t="str">
        <f>IFERROR(IF(ISBLANK(G84),"",IF(B84=Matériels!$A$28,MIN(G84,Matériels!$F$28*C84),MIN(G84,INDEX(Matériels!$F$2:$F$31,MATCH(B84,Matériels!$A$2:$A$31,0))))),"")</f>
        <v/>
      </c>
      <c r="I84" s="66"/>
      <c r="J84" s="66"/>
      <c r="K84" s="67" t="str">
        <f t="shared" si="7"/>
        <v/>
      </c>
      <c r="L84" s="65"/>
      <c r="M84" s="6"/>
      <c r="N84" s="6"/>
      <c r="O84" s="7" t="str">
        <f>IF((ANXE_1_DEPENSES_PREVISION!B84)=0,"",ANXE_1_DEPENSES_PREVISION!B84)</f>
        <v/>
      </c>
      <c r="P84" s="73" t="str">
        <f>IF((ANXE_1_DEPENSES_PREVISION!C84)=0,"",ANXE_1_DEPENSES_PREVISION!C84)</f>
        <v/>
      </c>
      <c r="Q84" s="73" t="str">
        <f>IF((ANXE_1_DEPENSES_PREVISION!D84)=0,"",ANXE_1_DEPENSES_PREVISION!D84)</f>
        <v/>
      </c>
      <c r="R84" s="73" t="str">
        <f>IF((ANXE_1_DEPENSES_PREVISION!E84)=0,"",ANXE_1_DEPENSES_PREVISION!E84)</f>
        <v/>
      </c>
      <c r="S84" s="77" t="str">
        <f>IF((ANXE_1_DEPENSES_PREVISION!F84)=0,"",ANXE_1_DEPENSES_PREVISION!F84)</f>
        <v/>
      </c>
      <c r="T84" s="75" t="str">
        <f>IF((ANXE_1_DEPENSES_PREVISION!G84)=0,"",ANXE_1_DEPENSES_PREVISION!G84)</f>
        <v/>
      </c>
      <c r="U84" s="75" t="str">
        <f>IF((ANXE_1_DEPENSES_PREVISION!I84)=0,"",ANXE_1_DEPENSES_PREVISION!I84)</f>
        <v/>
      </c>
      <c r="V84" s="75" t="str">
        <f>IF((ANXE_1_DEPENSES_PREVISION!J84)=0,"",ANXE_1_DEPENSES_PREVISION!J84)</f>
        <v/>
      </c>
      <c r="W84" s="75" t="str">
        <f>IF((ANXE_1_DEPENSES_PREVISION!G84)=0,"",ANXE_1_DEPENSES_PREVISION!G84)</f>
        <v/>
      </c>
      <c r="X84" s="73" t="str">
        <f>IF((ANXE_1_DEPENSES_PREVISION!L84)=0,"",ANXE_1_DEPENSES_PREVISION!L84)</f>
        <v/>
      </c>
      <c r="Y84" s="75"/>
      <c r="Z84" s="74" t="str">
        <f t="shared" si="10"/>
        <v/>
      </c>
      <c r="AA84" s="73" t="str">
        <f t="shared" si="11"/>
        <v/>
      </c>
      <c r="AB84" s="80" t="str">
        <f t="shared" si="8"/>
        <v/>
      </c>
      <c r="AC84" s="74" t="str">
        <f t="shared" si="9"/>
        <v/>
      </c>
      <c r="AD84" s="75"/>
      <c r="AE84" s="73"/>
      <c r="AF84" s="4"/>
    </row>
    <row r="85" spans="2:32" x14ac:dyDescent="0.25">
      <c r="B85" s="65"/>
      <c r="C85" s="65"/>
      <c r="D85" s="65"/>
      <c r="E85" s="81"/>
      <c r="F85" s="76"/>
      <c r="G85" s="66"/>
      <c r="H85" s="67" t="str">
        <f>IFERROR(IF(ISBLANK(G85),"",IF(B85=Matériels!$A$28,MIN(G85,Matériels!$F$28*C85),MIN(G85,INDEX(Matériels!$F$2:$F$31,MATCH(B85,Matériels!$A$2:$A$31,0))))),"")</f>
        <v/>
      </c>
      <c r="I85" s="66"/>
      <c r="J85" s="66"/>
      <c r="K85" s="67" t="str">
        <f t="shared" si="7"/>
        <v/>
      </c>
      <c r="L85" s="65"/>
      <c r="M85" s="6"/>
      <c r="N85" s="6"/>
      <c r="O85" s="7" t="str">
        <f>IF((ANXE_1_DEPENSES_PREVISION!B85)=0,"",ANXE_1_DEPENSES_PREVISION!B85)</f>
        <v/>
      </c>
      <c r="P85" s="73" t="str">
        <f>IF((ANXE_1_DEPENSES_PREVISION!C85)=0,"",ANXE_1_DEPENSES_PREVISION!C85)</f>
        <v/>
      </c>
      <c r="Q85" s="73" t="str">
        <f>IF((ANXE_1_DEPENSES_PREVISION!D85)=0,"",ANXE_1_DEPENSES_PREVISION!D85)</f>
        <v/>
      </c>
      <c r="R85" s="73" t="str">
        <f>IF((ANXE_1_DEPENSES_PREVISION!E85)=0,"",ANXE_1_DEPENSES_PREVISION!E85)</f>
        <v/>
      </c>
      <c r="S85" s="77" t="str">
        <f>IF((ANXE_1_DEPENSES_PREVISION!F85)=0,"",ANXE_1_DEPENSES_PREVISION!F85)</f>
        <v/>
      </c>
      <c r="T85" s="75" t="str">
        <f>IF((ANXE_1_DEPENSES_PREVISION!G85)=0,"",ANXE_1_DEPENSES_PREVISION!G85)</f>
        <v/>
      </c>
      <c r="U85" s="75" t="str">
        <f>IF((ANXE_1_DEPENSES_PREVISION!I85)=0,"",ANXE_1_DEPENSES_PREVISION!I85)</f>
        <v/>
      </c>
      <c r="V85" s="75" t="str">
        <f>IF((ANXE_1_DEPENSES_PREVISION!J85)=0,"",ANXE_1_DEPENSES_PREVISION!J85)</f>
        <v/>
      </c>
      <c r="W85" s="75" t="str">
        <f>IF((ANXE_1_DEPENSES_PREVISION!G85)=0,"",ANXE_1_DEPENSES_PREVISION!G85)</f>
        <v/>
      </c>
      <c r="X85" s="73" t="str">
        <f>IF((ANXE_1_DEPENSES_PREVISION!L85)=0,"",ANXE_1_DEPENSES_PREVISION!L85)</f>
        <v/>
      </c>
      <c r="Y85" s="75"/>
      <c r="Z85" s="74" t="str">
        <f t="shared" si="10"/>
        <v/>
      </c>
      <c r="AA85" s="73" t="str">
        <f t="shared" si="11"/>
        <v/>
      </c>
      <c r="AB85" s="80" t="str">
        <f t="shared" si="8"/>
        <v/>
      </c>
      <c r="AC85" s="74" t="str">
        <f t="shared" si="9"/>
        <v/>
      </c>
      <c r="AD85" s="75"/>
      <c r="AE85" s="73"/>
      <c r="AF85" s="4"/>
    </row>
    <row r="86" spans="2:32" x14ac:dyDescent="0.25">
      <c r="B86" s="65"/>
      <c r="C86" s="65"/>
      <c r="D86" s="65"/>
      <c r="E86" s="81"/>
      <c r="F86" s="76"/>
      <c r="G86" s="66"/>
      <c r="H86" s="67" t="str">
        <f>IFERROR(IF(ISBLANK(G86),"",IF(B86=Matériels!$A$28,MIN(G86,Matériels!$F$28*C86),MIN(G86,INDEX(Matériels!$F$2:$F$31,MATCH(B86,Matériels!$A$2:$A$31,0))))),"")</f>
        <v/>
      </c>
      <c r="I86" s="66"/>
      <c r="J86" s="66"/>
      <c r="K86" s="67" t="str">
        <f t="shared" si="7"/>
        <v/>
      </c>
      <c r="L86" s="65"/>
      <c r="M86" s="6"/>
      <c r="N86" s="6"/>
      <c r="O86" s="7" t="str">
        <f>IF((ANXE_1_DEPENSES_PREVISION!B86)=0,"",ANXE_1_DEPENSES_PREVISION!B86)</f>
        <v/>
      </c>
      <c r="P86" s="73" t="str">
        <f>IF((ANXE_1_DEPENSES_PREVISION!C86)=0,"",ANXE_1_DEPENSES_PREVISION!C86)</f>
        <v/>
      </c>
      <c r="Q86" s="73" t="str">
        <f>IF((ANXE_1_DEPENSES_PREVISION!D86)=0,"",ANXE_1_DEPENSES_PREVISION!D86)</f>
        <v/>
      </c>
      <c r="R86" s="73" t="str">
        <f>IF((ANXE_1_DEPENSES_PREVISION!E86)=0,"",ANXE_1_DEPENSES_PREVISION!E86)</f>
        <v/>
      </c>
      <c r="S86" s="77" t="str">
        <f>IF((ANXE_1_DEPENSES_PREVISION!F86)=0,"",ANXE_1_DEPENSES_PREVISION!F86)</f>
        <v/>
      </c>
      <c r="T86" s="75" t="str">
        <f>IF((ANXE_1_DEPENSES_PREVISION!G86)=0,"",ANXE_1_DEPENSES_PREVISION!G86)</f>
        <v/>
      </c>
      <c r="U86" s="75" t="str">
        <f>IF((ANXE_1_DEPENSES_PREVISION!I86)=0,"",ANXE_1_DEPENSES_PREVISION!I86)</f>
        <v/>
      </c>
      <c r="V86" s="75" t="str">
        <f>IF((ANXE_1_DEPENSES_PREVISION!J86)=0,"",ANXE_1_DEPENSES_PREVISION!J86)</f>
        <v/>
      </c>
      <c r="W86" s="75" t="str">
        <f>IF((ANXE_1_DEPENSES_PREVISION!G86)=0,"",ANXE_1_DEPENSES_PREVISION!G86)</f>
        <v/>
      </c>
      <c r="X86" s="73" t="str">
        <f>IF((ANXE_1_DEPENSES_PREVISION!L86)=0,"",ANXE_1_DEPENSES_PREVISION!L86)</f>
        <v/>
      </c>
      <c r="Y86" s="75"/>
      <c r="Z86" s="74" t="str">
        <f t="shared" si="10"/>
        <v/>
      </c>
      <c r="AA86" s="73" t="str">
        <f t="shared" si="11"/>
        <v/>
      </c>
      <c r="AB86" s="80" t="str">
        <f t="shared" si="8"/>
        <v/>
      </c>
      <c r="AC86" s="74" t="str">
        <f t="shared" si="9"/>
        <v/>
      </c>
      <c r="AD86" s="75"/>
      <c r="AE86" s="73"/>
      <c r="AF86" s="4"/>
    </row>
    <row r="87" spans="2:32" x14ac:dyDescent="0.25">
      <c r="B87" s="65"/>
      <c r="C87" s="65"/>
      <c r="D87" s="65"/>
      <c r="E87" s="81"/>
      <c r="F87" s="76"/>
      <c r="G87" s="66"/>
      <c r="H87" s="67" t="str">
        <f>IFERROR(IF(ISBLANK(G87),"",IF(B87=Matériels!$A$28,MIN(G87,Matériels!$F$28*C87),MIN(G87,INDEX(Matériels!$F$2:$F$31,MATCH(B87,Matériels!$A$2:$A$31,0))))),"")</f>
        <v/>
      </c>
      <c r="I87" s="66"/>
      <c r="J87" s="66"/>
      <c r="K87" s="67" t="str">
        <f t="shared" si="7"/>
        <v/>
      </c>
      <c r="L87" s="65"/>
      <c r="M87" s="6"/>
      <c r="N87" s="6"/>
      <c r="O87" s="7" t="str">
        <f>IF((ANXE_1_DEPENSES_PREVISION!B87)=0,"",ANXE_1_DEPENSES_PREVISION!B87)</f>
        <v/>
      </c>
      <c r="P87" s="73" t="str">
        <f>IF((ANXE_1_DEPENSES_PREVISION!C87)=0,"",ANXE_1_DEPENSES_PREVISION!C87)</f>
        <v/>
      </c>
      <c r="Q87" s="73" t="str">
        <f>IF((ANXE_1_DEPENSES_PREVISION!D87)=0,"",ANXE_1_DEPENSES_PREVISION!D87)</f>
        <v/>
      </c>
      <c r="R87" s="73" t="str">
        <f>IF((ANXE_1_DEPENSES_PREVISION!E87)=0,"",ANXE_1_DEPENSES_PREVISION!E87)</f>
        <v/>
      </c>
      <c r="S87" s="77" t="str">
        <f>IF((ANXE_1_DEPENSES_PREVISION!F87)=0,"",ANXE_1_DEPENSES_PREVISION!F87)</f>
        <v/>
      </c>
      <c r="T87" s="75" t="str">
        <f>IF((ANXE_1_DEPENSES_PREVISION!G87)=0,"",ANXE_1_DEPENSES_PREVISION!G87)</f>
        <v/>
      </c>
      <c r="U87" s="75" t="str">
        <f>IF((ANXE_1_DEPENSES_PREVISION!I87)=0,"",ANXE_1_DEPENSES_PREVISION!I87)</f>
        <v/>
      </c>
      <c r="V87" s="75" t="str">
        <f>IF((ANXE_1_DEPENSES_PREVISION!J87)=0,"",ANXE_1_DEPENSES_PREVISION!J87)</f>
        <v/>
      </c>
      <c r="W87" s="75" t="str">
        <f>IF((ANXE_1_DEPENSES_PREVISION!G87)=0,"",ANXE_1_DEPENSES_PREVISION!G87)</f>
        <v/>
      </c>
      <c r="X87" s="73" t="str">
        <f>IF((ANXE_1_DEPENSES_PREVISION!L87)=0,"",ANXE_1_DEPENSES_PREVISION!L87)</f>
        <v/>
      </c>
      <c r="Y87" s="75"/>
      <c r="Z87" s="74" t="str">
        <f t="shared" si="10"/>
        <v/>
      </c>
      <c r="AA87" s="73" t="str">
        <f t="shared" si="11"/>
        <v/>
      </c>
      <c r="AB87" s="80" t="str">
        <f t="shared" si="8"/>
        <v/>
      </c>
      <c r="AC87" s="74" t="str">
        <f t="shared" si="9"/>
        <v/>
      </c>
      <c r="AD87" s="75"/>
      <c r="AE87" s="73"/>
      <c r="AF87" s="4"/>
    </row>
    <row r="88" spans="2:32" x14ac:dyDescent="0.25">
      <c r="B88" s="65"/>
      <c r="C88" s="65"/>
      <c r="D88" s="65"/>
      <c r="E88" s="81"/>
      <c r="F88" s="76"/>
      <c r="G88" s="66"/>
      <c r="H88" s="67" t="str">
        <f>IFERROR(IF(ISBLANK(G88),"",IF(B88=Matériels!$A$28,MIN(G88,Matériels!$F$28*C88),MIN(G88,INDEX(Matériels!$F$2:$F$31,MATCH(B88,Matériels!$A$2:$A$31,0))))),"")</f>
        <v/>
      </c>
      <c r="I88" s="66"/>
      <c r="J88" s="66"/>
      <c r="K88" s="67" t="str">
        <f t="shared" si="7"/>
        <v/>
      </c>
      <c r="L88" s="65"/>
      <c r="M88" s="6"/>
      <c r="N88" s="6"/>
      <c r="O88" s="7" t="str">
        <f>IF((ANXE_1_DEPENSES_PREVISION!B88)=0,"",ANXE_1_DEPENSES_PREVISION!B88)</f>
        <v/>
      </c>
      <c r="P88" s="73" t="str">
        <f>IF((ANXE_1_DEPENSES_PREVISION!C88)=0,"",ANXE_1_DEPENSES_PREVISION!C88)</f>
        <v/>
      </c>
      <c r="Q88" s="73" t="str">
        <f>IF((ANXE_1_DEPENSES_PREVISION!D88)=0,"",ANXE_1_DEPENSES_PREVISION!D88)</f>
        <v/>
      </c>
      <c r="R88" s="73" t="str">
        <f>IF((ANXE_1_DEPENSES_PREVISION!E88)=0,"",ANXE_1_DEPENSES_PREVISION!E88)</f>
        <v/>
      </c>
      <c r="S88" s="77" t="str">
        <f>IF((ANXE_1_DEPENSES_PREVISION!F88)=0,"",ANXE_1_DEPENSES_PREVISION!F88)</f>
        <v/>
      </c>
      <c r="T88" s="75" t="str">
        <f>IF((ANXE_1_DEPENSES_PREVISION!G88)=0,"",ANXE_1_DEPENSES_PREVISION!G88)</f>
        <v/>
      </c>
      <c r="U88" s="75" t="str">
        <f>IF((ANXE_1_DEPENSES_PREVISION!I88)=0,"",ANXE_1_DEPENSES_PREVISION!I88)</f>
        <v/>
      </c>
      <c r="V88" s="75" t="str">
        <f>IF((ANXE_1_DEPENSES_PREVISION!J88)=0,"",ANXE_1_DEPENSES_PREVISION!J88)</f>
        <v/>
      </c>
      <c r="W88" s="75" t="str">
        <f>IF((ANXE_1_DEPENSES_PREVISION!G88)=0,"",ANXE_1_DEPENSES_PREVISION!G88)</f>
        <v/>
      </c>
      <c r="X88" s="73" t="str">
        <f>IF((ANXE_1_DEPENSES_PREVISION!L88)=0,"",ANXE_1_DEPENSES_PREVISION!L88)</f>
        <v/>
      </c>
      <c r="Y88" s="75"/>
      <c r="Z88" s="74" t="str">
        <f t="shared" si="10"/>
        <v/>
      </c>
      <c r="AA88" s="73" t="str">
        <f t="shared" si="11"/>
        <v/>
      </c>
      <c r="AB88" s="80" t="str">
        <f t="shared" si="8"/>
        <v/>
      </c>
      <c r="AC88" s="74" t="str">
        <f t="shared" si="9"/>
        <v/>
      </c>
      <c r="AD88" s="75"/>
      <c r="AE88" s="73"/>
      <c r="AF88" s="4"/>
    </row>
    <row r="89" spans="2:32" x14ac:dyDescent="0.25">
      <c r="B89" s="65"/>
      <c r="C89" s="65"/>
      <c r="D89" s="65"/>
      <c r="E89" s="81"/>
      <c r="F89" s="76"/>
      <c r="G89" s="66"/>
      <c r="H89" s="67" t="str">
        <f>IFERROR(IF(ISBLANK(G89),"",IF(B89=Matériels!$A$28,MIN(G89,Matériels!$F$28*C89),MIN(G89,INDEX(Matériels!$F$2:$F$31,MATCH(B89,Matériels!$A$2:$A$31,0))))),"")</f>
        <v/>
      </c>
      <c r="I89" s="66"/>
      <c r="J89" s="66"/>
      <c r="K89" s="67" t="str">
        <f t="shared" si="7"/>
        <v/>
      </c>
      <c r="L89" s="65"/>
      <c r="M89" s="6"/>
      <c r="N89" s="6"/>
      <c r="O89" s="7" t="str">
        <f>IF((ANXE_1_DEPENSES_PREVISION!B89)=0,"",ANXE_1_DEPENSES_PREVISION!B89)</f>
        <v/>
      </c>
      <c r="P89" s="73" t="str">
        <f>IF((ANXE_1_DEPENSES_PREVISION!C89)=0,"",ANXE_1_DEPENSES_PREVISION!C89)</f>
        <v/>
      </c>
      <c r="Q89" s="73" t="str">
        <f>IF((ANXE_1_DEPENSES_PREVISION!D89)=0,"",ANXE_1_DEPENSES_PREVISION!D89)</f>
        <v/>
      </c>
      <c r="R89" s="73" t="str">
        <f>IF((ANXE_1_DEPENSES_PREVISION!E89)=0,"",ANXE_1_DEPENSES_PREVISION!E89)</f>
        <v/>
      </c>
      <c r="S89" s="77" t="str">
        <f>IF((ANXE_1_DEPENSES_PREVISION!F89)=0,"",ANXE_1_DEPENSES_PREVISION!F89)</f>
        <v/>
      </c>
      <c r="T89" s="75" t="str">
        <f>IF((ANXE_1_DEPENSES_PREVISION!G89)=0,"",ANXE_1_DEPENSES_PREVISION!G89)</f>
        <v/>
      </c>
      <c r="U89" s="75" t="str">
        <f>IF((ANXE_1_DEPENSES_PREVISION!I89)=0,"",ANXE_1_DEPENSES_PREVISION!I89)</f>
        <v/>
      </c>
      <c r="V89" s="75" t="str">
        <f>IF((ANXE_1_DEPENSES_PREVISION!J89)=0,"",ANXE_1_DEPENSES_PREVISION!J89)</f>
        <v/>
      </c>
      <c r="W89" s="75" t="str">
        <f>IF((ANXE_1_DEPENSES_PREVISION!G89)=0,"",ANXE_1_DEPENSES_PREVISION!G89)</f>
        <v/>
      </c>
      <c r="X89" s="73" t="str">
        <f>IF((ANXE_1_DEPENSES_PREVISION!L89)=0,"",ANXE_1_DEPENSES_PREVISION!L89)</f>
        <v/>
      </c>
      <c r="Y89" s="75"/>
      <c r="Z89" s="74" t="str">
        <f t="shared" si="10"/>
        <v/>
      </c>
      <c r="AA89" s="73" t="str">
        <f t="shared" si="11"/>
        <v/>
      </c>
      <c r="AB89" s="80" t="str">
        <f t="shared" si="8"/>
        <v/>
      </c>
      <c r="AC89" s="74" t="str">
        <f t="shared" si="9"/>
        <v/>
      </c>
      <c r="AD89" s="75"/>
      <c r="AE89" s="73"/>
      <c r="AF89" s="4"/>
    </row>
    <row r="90" spans="2:32" x14ac:dyDescent="0.25">
      <c r="B90" s="65"/>
      <c r="C90" s="65"/>
      <c r="D90" s="65"/>
      <c r="E90" s="81"/>
      <c r="F90" s="76"/>
      <c r="G90" s="66"/>
      <c r="H90" s="67" t="str">
        <f>IFERROR(IF(ISBLANK(G90),"",IF(B90=Matériels!$A$28,MIN(G90,Matériels!$F$28*C90),MIN(G90,INDEX(Matériels!$F$2:$F$31,MATCH(B90,Matériels!$A$2:$A$31,0))))),"")</f>
        <v/>
      </c>
      <c r="I90" s="66"/>
      <c r="J90" s="66"/>
      <c r="K90" s="67" t="str">
        <f t="shared" si="7"/>
        <v/>
      </c>
      <c r="L90" s="65"/>
      <c r="M90" s="6"/>
      <c r="N90" s="6"/>
      <c r="O90" s="7" t="str">
        <f>IF((ANXE_1_DEPENSES_PREVISION!B90)=0,"",ANXE_1_DEPENSES_PREVISION!B90)</f>
        <v/>
      </c>
      <c r="P90" s="73" t="str">
        <f>IF((ANXE_1_DEPENSES_PREVISION!C90)=0,"",ANXE_1_DEPENSES_PREVISION!C90)</f>
        <v/>
      </c>
      <c r="Q90" s="73" t="str">
        <f>IF((ANXE_1_DEPENSES_PREVISION!D90)=0,"",ANXE_1_DEPENSES_PREVISION!D90)</f>
        <v/>
      </c>
      <c r="R90" s="73" t="str">
        <f>IF((ANXE_1_DEPENSES_PREVISION!E90)=0,"",ANXE_1_DEPENSES_PREVISION!E90)</f>
        <v/>
      </c>
      <c r="S90" s="77" t="str">
        <f>IF((ANXE_1_DEPENSES_PREVISION!F90)=0,"",ANXE_1_DEPENSES_PREVISION!F90)</f>
        <v/>
      </c>
      <c r="T90" s="75" t="str">
        <f>IF((ANXE_1_DEPENSES_PREVISION!G90)=0,"",ANXE_1_DEPENSES_PREVISION!G90)</f>
        <v/>
      </c>
      <c r="U90" s="75" t="str">
        <f>IF((ANXE_1_DEPENSES_PREVISION!I90)=0,"",ANXE_1_DEPENSES_PREVISION!I90)</f>
        <v/>
      </c>
      <c r="V90" s="75" t="str">
        <f>IF((ANXE_1_DEPENSES_PREVISION!J90)=0,"",ANXE_1_DEPENSES_PREVISION!J90)</f>
        <v/>
      </c>
      <c r="W90" s="75" t="str">
        <f>IF((ANXE_1_DEPENSES_PREVISION!G90)=0,"",ANXE_1_DEPENSES_PREVISION!G90)</f>
        <v/>
      </c>
      <c r="X90" s="73" t="str">
        <f>IF((ANXE_1_DEPENSES_PREVISION!L90)=0,"",ANXE_1_DEPENSES_PREVISION!L90)</f>
        <v/>
      </c>
      <c r="Y90" s="75"/>
      <c r="Z90" s="74" t="str">
        <f t="shared" si="10"/>
        <v/>
      </c>
      <c r="AA90" s="73" t="str">
        <f t="shared" si="11"/>
        <v/>
      </c>
      <c r="AB90" s="80" t="str">
        <f t="shared" si="8"/>
        <v/>
      </c>
      <c r="AC90" s="74" t="str">
        <f t="shared" si="9"/>
        <v/>
      </c>
      <c r="AD90" s="75"/>
      <c r="AE90" s="73"/>
      <c r="AF90" s="4"/>
    </row>
    <row r="91" spans="2:32" x14ac:dyDescent="0.25">
      <c r="B91" s="65"/>
      <c r="C91" s="65"/>
      <c r="D91" s="65"/>
      <c r="E91" s="81"/>
      <c r="F91" s="76"/>
      <c r="G91" s="66"/>
      <c r="H91" s="67" t="str">
        <f>IFERROR(IF(ISBLANK(G91),"",IF(B91=Matériels!$A$28,MIN(G91,Matériels!$F$28*C91),MIN(G91,INDEX(Matériels!$F$2:$F$31,MATCH(B91,Matériels!$A$2:$A$31,0))))),"")</f>
        <v/>
      </c>
      <c r="I91" s="66"/>
      <c r="J91" s="66"/>
      <c r="K91" s="67" t="str">
        <f t="shared" si="7"/>
        <v/>
      </c>
      <c r="L91" s="65"/>
      <c r="M91" s="6"/>
      <c r="N91" s="6"/>
      <c r="O91" s="7" t="str">
        <f>IF((ANXE_1_DEPENSES_PREVISION!B91)=0,"",ANXE_1_DEPENSES_PREVISION!B91)</f>
        <v/>
      </c>
      <c r="P91" s="73" t="str">
        <f>IF((ANXE_1_DEPENSES_PREVISION!C91)=0,"",ANXE_1_DEPENSES_PREVISION!C91)</f>
        <v/>
      </c>
      <c r="Q91" s="73" t="str">
        <f>IF((ANXE_1_DEPENSES_PREVISION!D91)=0,"",ANXE_1_DEPENSES_PREVISION!D91)</f>
        <v/>
      </c>
      <c r="R91" s="73" t="str">
        <f>IF((ANXE_1_DEPENSES_PREVISION!E91)=0,"",ANXE_1_DEPENSES_PREVISION!E91)</f>
        <v/>
      </c>
      <c r="S91" s="77" t="str">
        <f>IF((ANXE_1_DEPENSES_PREVISION!F91)=0,"",ANXE_1_DEPENSES_PREVISION!F91)</f>
        <v/>
      </c>
      <c r="T91" s="75" t="str">
        <f>IF((ANXE_1_DEPENSES_PREVISION!G91)=0,"",ANXE_1_DEPENSES_PREVISION!G91)</f>
        <v/>
      </c>
      <c r="U91" s="75" t="str">
        <f>IF((ANXE_1_DEPENSES_PREVISION!I91)=0,"",ANXE_1_DEPENSES_PREVISION!I91)</f>
        <v/>
      </c>
      <c r="V91" s="75" t="str">
        <f>IF((ANXE_1_DEPENSES_PREVISION!J91)=0,"",ANXE_1_DEPENSES_PREVISION!J91)</f>
        <v/>
      </c>
      <c r="W91" s="75" t="str">
        <f>IF((ANXE_1_DEPENSES_PREVISION!G91)=0,"",ANXE_1_DEPENSES_PREVISION!G91)</f>
        <v/>
      </c>
      <c r="X91" s="73" t="str">
        <f>IF((ANXE_1_DEPENSES_PREVISION!L91)=0,"",ANXE_1_DEPENSES_PREVISION!L91)</f>
        <v/>
      </c>
      <c r="Y91" s="75"/>
      <c r="Z91" s="74" t="str">
        <f t="shared" si="10"/>
        <v/>
      </c>
      <c r="AA91" s="73" t="str">
        <f t="shared" si="11"/>
        <v/>
      </c>
      <c r="AB91" s="80" t="str">
        <f t="shared" si="8"/>
        <v/>
      </c>
      <c r="AC91" s="74" t="str">
        <f t="shared" si="9"/>
        <v/>
      </c>
      <c r="AD91" s="75"/>
      <c r="AE91" s="73"/>
      <c r="AF91" s="4"/>
    </row>
    <row r="92" spans="2:32" x14ac:dyDescent="0.25">
      <c r="B92" s="65"/>
      <c r="C92" s="65"/>
      <c r="D92" s="65"/>
      <c r="E92" s="81"/>
      <c r="F92" s="76"/>
      <c r="G92" s="66"/>
      <c r="H92" s="67" t="str">
        <f>IFERROR(IF(ISBLANK(G92),"",IF(B92=Matériels!$A$28,MIN(G92,Matériels!$F$28*C92),MIN(G92,INDEX(Matériels!$F$2:$F$31,MATCH(B92,Matériels!$A$2:$A$31,0))))),"")</f>
        <v/>
      </c>
      <c r="I92" s="66"/>
      <c r="J92" s="66"/>
      <c r="K92" s="67" t="str">
        <f t="shared" si="7"/>
        <v/>
      </c>
      <c r="L92" s="65"/>
      <c r="M92" s="6"/>
      <c r="N92" s="6"/>
      <c r="O92" s="7" t="str">
        <f>IF((ANXE_1_DEPENSES_PREVISION!B92)=0,"",ANXE_1_DEPENSES_PREVISION!B92)</f>
        <v/>
      </c>
      <c r="P92" s="73" t="str">
        <f>IF((ANXE_1_DEPENSES_PREVISION!C92)=0,"",ANXE_1_DEPENSES_PREVISION!C92)</f>
        <v/>
      </c>
      <c r="Q92" s="73" t="str">
        <f>IF((ANXE_1_DEPENSES_PREVISION!D92)=0,"",ANXE_1_DEPENSES_PREVISION!D92)</f>
        <v/>
      </c>
      <c r="R92" s="73" t="str">
        <f>IF((ANXE_1_DEPENSES_PREVISION!E92)=0,"",ANXE_1_DEPENSES_PREVISION!E92)</f>
        <v/>
      </c>
      <c r="S92" s="77" t="str">
        <f>IF((ANXE_1_DEPENSES_PREVISION!F92)=0,"",ANXE_1_DEPENSES_PREVISION!F92)</f>
        <v/>
      </c>
      <c r="T92" s="75" t="str">
        <f>IF((ANXE_1_DEPENSES_PREVISION!G92)=0,"",ANXE_1_DEPENSES_PREVISION!G92)</f>
        <v/>
      </c>
      <c r="U92" s="75" t="str">
        <f>IF((ANXE_1_DEPENSES_PREVISION!I92)=0,"",ANXE_1_DEPENSES_PREVISION!I92)</f>
        <v/>
      </c>
      <c r="V92" s="75" t="str">
        <f>IF((ANXE_1_DEPENSES_PREVISION!J92)=0,"",ANXE_1_DEPENSES_PREVISION!J92)</f>
        <v/>
      </c>
      <c r="W92" s="75" t="str">
        <f>IF((ANXE_1_DEPENSES_PREVISION!G92)=0,"",ANXE_1_DEPENSES_PREVISION!G92)</f>
        <v/>
      </c>
      <c r="X92" s="73" t="str">
        <f>IF((ANXE_1_DEPENSES_PREVISION!L92)=0,"",ANXE_1_DEPENSES_PREVISION!L92)</f>
        <v/>
      </c>
      <c r="Y92" s="75"/>
      <c r="Z92" s="74" t="str">
        <f t="shared" si="10"/>
        <v/>
      </c>
      <c r="AA92" s="73" t="str">
        <f t="shared" si="11"/>
        <v/>
      </c>
      <c r="AB92" s="80" t="str">
        <f t="shared" si="8"/>
        <v/>
      </c>
      <c r="AC92" s="74" t="str">
        <f t="shared" si="9"/>
        <v/>
      </c>
      <c r="AD92" s="75"/>
      <c r="AE92" s="73"/>
      <c r="AF92" s="4"/>
    </row>
    <row r="93" spans="2:32" x14ac:dyDescent="0.25">
      <c r="B93" s="65"/>
      <c r="C93" s="65"/>
      <c r="D93" s="65"/>
      <c r="E93" s="81"/>
      <c r="F93" s="76"/>
      <c r="G93" s="66"/>
      <c r="H93" s="67" t="str">
        <f>IFERROR(IF(ISBLANK(G93),"",IF(B93=Matériels!$A$28,MIN(G93,Matériels!$F$28*C93),MIN(G93,INDEX(Matériels!$F$2:$F$31,MATCH(B93,Matériels!$A$2:$A$31,0))))),"")</f>
        <v/>
      </c>
      <c r="I93" s="66"/>
      <c r="J93" s="66"/>
      <c r="K93" s="67" t="str">
        <f t="shared" si="7"/>
        <v/>
      </c>
      <c r="L93" s="65"/>
      <c r="M93" s="6"/>
      <c r="N93" s="6"/>
      <c r="O93" s="7" t="str">
        <f>IF((ANXE_1_DEPENSES_PREVISION!B93)=0,"",ANXE_1_DEPENSES_PREVISION!B93)</f>
        <v/>
      </c>
      <c r="P93" s="73" t="str">
        <f>IF((ANXE_1_DEPENSES_PREVISION!C93)=0,"",ANXE_1_DEPENSES_PREVISION!C93)</f>
        <v/>
      </c>
      <c r="Q93" s="73" t="str">
        <f>IF((ANXE_1_DEPENSES_PREVISION!D93)=0,"",ANXE_1_DEPENSES_PREVISION!D93)</f>
        <v/>
      </c>
      <c r="R93" s="73" t="str">
        <f>IF((ANXE_1_DEPENSES_PREVISION!E93)=0,"",ANXE_1_DEPENSES_PREVISION!E93)</f>
        <v/>
      </c>
      <c r="S93" s="77" t="str">
        <f>IF((ANXE_1_DEPENSES_PREVISION!F93)=0,"",ANXE_1_DEPENSES_PREVISION!F93)</f>
        <v/>
      </c>
      <c r="T93" s="75" t="str">
        <f>IF((ANXE_1_DEPENSES_PREVISION!G93)=0,"",ANXE_1_DEPENSES_PREVISION!G93)</f>
        <v/>
      </c>
      <c r="U93" s="75" t="str">
        <f>IF((ANXE_1_DEPENSES_PREVISION!I93)=0,"",ANXE_1_DEPENSES_PREVISION!I93)</f>
        <v/>
      </c>
      <c r="V93" s="75" t="str">
        <f>IF((ANXE_1_DEPENSES_PREVISION!J93)=0,"",ANXE_1_DEPENSES_PREVISION!J93)</f>
        <v/>
      </c>
      <c r="W93" s="75" t="str">
        <f>IF((ANXE_1_DEPENSES_PREVISION!G93)=0,"",ANXE_1_DEPENSES_PREVISION!G93)</f>
        <v/>
      </c>
      <c r="X93" s="73" t="str">
        <f>IF((ANXE_1_DEPENSES_PREVISION!L93)=0,"",ANXE_1_DEPENSES_PREVISION!L93)</f>
        <v/>
      </c>
      <c r="Y93" s="75"/>
      <c r="Z93" s="74" t="str">
        <f t="shared" si="10"/>
        <v/>
      </c>
      <c r="AA93" s="73" t="str">
        <f t="shared" si="11"/>
        <v/>
      </c>
      <c r="AB93" s="80" t="str">
        <f t="shared" si="8"/>
        <v/>
      </c>
      <c r="AC93" s="74" t="str">
        <f t="shared" si="9"/>
        <v/>
      </c>
      <c r="AD93" s="75"/>
      <c r="AE93" s="73"/>
      <c r="AF93" s="4"/>
    </row>
    <row r="94" spans="2:32" x14ac:dyDescent="0.25">
      <c r="B94" s="65"/>
      <c r="C94" s="65"/>
      <c r="D94" s="65"/>
      <c r="E94" s="81"/>
      <c r="F94" s="76"/>
      <c r="G94" s="66"/>
      <c r="H94" s="67" t="str">
        <f>IFERROR(IF(ISBLANK(G94),"",IF(B94=Matériels!$A$28,MIN(G94,Matériels!$F$28*C94),MIN(G94,INDEX(Matériels!$F$2:$F$31,MATCH(B94,Matériels!$A$2:$A$31,0))))),"")</f>
        <v/>
      </c>
      <c r="I94" s="66"/>
      <c r="J94" s="66"/>
      <c r="K94" s="67" t="str">
        <f t="shared" si="7"/>
        <v/>
      </c>
      <c r="L94" s="65"/>
      <c r="M94" s="6"/>
      <c r="N94" s="6"/>
      <c r="O94" s="7" t="str">
        <f>IF((ANXE_1_DEPENSES_PREVISION!B94)=0,"",ANXE_1_DEPENSES_PREVISION!B94)</f>
        <v/>
      </c>
      <c r="P94" s="73" t="str">
        <f>IF((ANXE_1_DEPENSES_PREVISION!C94)=0,"",ANXE_1_DEPENSES_PREVISION!C94)</f>
        <v/>
      </c>
      <c r="Q94" s="73" t="str">
        <f>IF((ANXE_1_DEPENSES_PREVISION!D94)=0,"",ANXE_1_DEPENSES_PREVISION!D94)</f>
        <v/>
      </c>
      <c r="R94" s="73" t="str">
        <f>IF((ANXE_1_DEPENSES_PREVISION!E94)=0,"",ANXE_1_DEPENSES_PREVISION!E94)</f>
        <v/>
      </c>
      <c r="S94" s="77" t="str">
        <f>IF((ANXE_1_DEPENSES_PREVISION!F94)=0,"",ANXE_1_DEPENSES_PREVISION!F94)</f>
        <v/>
      </c>
      <c r="T94" s="75" t="str">
        <f>IF((ANXE_1_DEPENSES_PREVISION!G94)=0,"",ANXE_1_DEPENSES_PREVISION!G94)</f>
        <v/>
      </c>
      <c r="U94" s="75" t="str">
        <f>IF((ANXE_1_DEPENSES_PREVISION!I94)=0,"",ANXE_1_DEPENSES_PREVISION!I94)</f>
        <v/>
      </c>
      <c r="V94" s="75" t="str">
        <f>IF((ANXE_1_DEPENSES_PREVISION!J94)=0,"",ANXE_1_DEPENSES_PREVISION!J94)</f>
        <v/>
      </c>
      <c r="W94" s="75" t="str">
        <f>IF((ANXE_1_DEPENSES_PREVISION!G94)=0,"",ANXE_1_DEPENSES_PREVISION!G94)</f>
        <v/>
      </c>
      <c r="X94" s="73" t="str">
        <f>IF((ANXE_1_DEPENSES_PREVISION!L94)=0,"",ANXE_1_DEPENSES_PREVISION!L94)</f>
        <v/>
      </c>
      <c r="Y94" s="75"/>
      <c r="Z94" s="74" t="str">
        <f t="shared" si="10"/>
        <v/>
      </c>
      <c r="AA94" s="73" t="str">
        <f t="shared" si="11"/>
        <v/>
      </c>
      <c r="AB94" s="80" t="str">
        <f t="shared" si="8"/>
        <v/>
      </c>
      <c r="AC94" s="74" t="str">
        <f t="shared" si="9"/>
        <v/>
      </c>
      <c r="AD94" s="75"/>
      <c r="AE94" s="73"/>
      <c r="AF94" s="4"/>
    </row>
    <row r="95" spans="2:32" x14ac:dyDescent="0.25">
      <c r="B95" s="65"/>
      <c r="C95" s="65"/>
      <c r="D95" s="65"/>
      <c r="E95" s="81"/>
      <c r="F95" s="76"/>
      <c r="G95" s="66"/>
      <c r="H95" s="67" t="str">
        <f>IFERROR(IF(ISBLANK(G95),"",IF(B95=Matériels!$A$28,MIN(G95,Matériels!$F$28*C95),MIN(G95,INDEX(Matériels!$F$2:$F$31,MATCH(B95,Matériels!$A$2:$A$31,0))))),"")</f>
        <v/>
      </c>
      <c r="I95" s="66"/>
      <c r="J95" s="66"/>
      <c r="K95" s="67" t="str">
        <f t="shared" si="7"/>
        <v/>
      </c>
      <c r="L95" s="65"/>
      <c r="M95" s="6"/>
      <c r="N95" s="6"/>
      <c r="O95" s="7" t="str">
        <f>IF((ANXE_1_DEPENSES_PREVISION!B95)=0,"",ANXE_1_DEPENSES_PREVISION!B95)</f>
        <v/>
      </c>
      <c r="P95" s="73" t="str">
        <f>IF((ANXE_1_DEPENSES_PREVISION!C95)=0,"",ANXE_1_DEPENSES_PREVISION!C95)</f>
        <v/>
      </c>
      <c r="Q95" s="73" t="str">
        <f>IF((ANXE_1_DEPENSES_PREVISION!D95)=0,"",ANXE_1_DEPENSES_PREVISION!D95)</f>
        <v/>
      </c>
      <c r="R95" s="73" t="str">
        <f>IF((ANXE_1_DEPENSES_PREVISION!E95)=0,"",ANXE_1_DEPENSES_PREVISION!E95)</f>
        <v/>
      </c>
      <c r="S95" s="77" t="str">
        <f>IF((ANXE_1_DEPENSES_PREVISION!F95)=0,"",ANXE_1_DEPENSES_PREVISION!F95)</f>
        <v/>
      </c>
      <c r="T95" s="75" t="str">
        <f>IF((ANXE_1_DEPENSES_PREVISION!G95)=0,"",ANXE_1_DEPENSES_PREVISION!G95)</f>
        <v/>
      </c>
      <c r="U95" s="75" t="str">
        <f>IF((ANXE_1_DEPENSES_PREVISION!I95)=0,"",ANXE_1_DEPENSES_PREVISION!I95)</f>
        <v/>
      </c>
      <c r="V95" s="75" t="str">
        <f>IF((ANXE_1_DEPENSES_PREVISION!J95)=0,"",ANXE_1_DEPENSES_PREVISION!J95)</f>
        <v/>
      </c>
      <c r="W95" s="75" t="str">
        <f>IF((ANXE_1_DEPENSES_PREVISION!G95)=0,"",ANXE_1_DEPENSES_PREVISION!G95)</f>
        <v/>
      </c>
      <c r="X95" s="73" t="str">
        <f>IF((ANXE_1_DEPENSES_PREVISION!L95)=0,"",ANXE_1_DEPENSES_PREVISION!L95)</f>
        <v/>
      </c>
      <c r="Y95" s="75"/>
      <c r="Z95" s="74" t="str">
        <f t="shared" si="10"/>
        <v/>
      </c>
      <c r="AA95" s="73" t="str">
        <f t="shared" si="11"/>
        <v/>
      </c>
      <c r="AB95" s="80" t="str">
        <f t="shared" si="8"/>
        <v/>
      </c>
      <c r="AC95" s="74" t="str">
        <f t="shared" si="9"/>
        <v/>
      </c>
      <c r="AD95" s="75"/>
      <c r="AE95" s="73"/>
      <c r="AF95" s="4"/>
    </row>
    <row r="96" spans="2:32" x14ac:dyDescent="0.25">
      <c r="B96" s="65"/>
      <c r="C96" s="65"/>
      <c r="D96" s="65"/>
      <c r="E96" s="81"/>
      <c r="F96" s="76"/>
      <c r="G96" s="66"/>
      <c r="H96" s="67" t="str">
        <f>IFERROR(IF(ISBLANK(G96),"",IF(B96=Matériels!$A$28,MIN(G96,Matériels!$F$28*C96),MIN(G96,INDEX(Matériels!$F$2:$F$31,MATCH(B96,Matériels!$A$2:$A$31,0))))),"")</f>
        <v/>
      </c>
      <c r="I96" s="66"/>
      <c r="J96" s="66"/>
      <c r="K96" s="67" t="str">
        <f t="shared" si="7"/>
        <v/>
      </c>
      <c r="L96" s="65"/>
      <c r="M96" s="6"/>
      <c r="N96" s="6"/>
      <c r="O96" s="7" t="str">
        <f>IF((ANXE_1_DEPENSES_PREVISION!B96)=0,"",ANXE_1_DEPENSES_PREVISION!B96)</f>
        <v/>
      </c>
      <c r="P96" s="73" t="str">
        <f>IF((ANXE_1_DEPENSES_PREVISION!C96)=0,"",ANXE_1_DEPENSES_PREVISION!C96)</f>
        <v/>
      </c>
      <c r="Q96" s="73" t="str">
        <f>IF((ANXE_1_DEPENSES_PREVISION!D96)=0,"",ANXE_1_DEPENSES_PREVISION!D96)</f>
        <v/>
      </c>
      <c r="R96" s="73" t="str">
        <f>IF((ANXE_1_DEPENSES_PREVISION!E96)=0,"",ANXE_1_DEPENSES_PREVISION!E96)</f>
        <v/>
      </c>
      <c r="S96" s="77" t="str">
        <f>IF((ANXE_1_DEPENSES_PREVISION!F96)=0,"",ANXE_1_DEPENSES_PREVISION!F96)</f>
        <v/>
      </c>
      <c r="T96" s="75" t="str">
        <f>IF((ANXE_1_DEPENSES_PREVISION!G96)=0,"",ANXE_1_DEPENSES_PREVISION!G96)</f>
        <v/>
      </c>
      <c r="U96" s="75" t="str">
        <f>IF((ANXE_1_DEPENSES_PREVISION!I96)=0,"",ANXE_1_DEPENSES_PREVISION!I96)</f>
        <v/>
      </c>
      <c r="V96" s="75" t="str">
        <f>IF((ANXE_1_DEPENSES_PREVISION!J96)=0,"",ANXE_1_DEPENSES_PREVISION!J96)</f>
        <v/>
      </c>
      <c r="W96" s="75" t="str">
        <f>IF((ANXE_1_DEPENSES_PREVISION!G96)=0,"",ANXE_1_DEPENSES_PREVISION!G96)</f>
        <v/>
      </c>
      <c r="X96" s="73" t="str">
        <f>IF((ANXE_1_DEPENSES_PREVISION!L96)=0,"",ANXE_1_DEPENSES_PREVISION!L96)</f>
        <v/>
      </c>
      <c r="Y96" s="75"/>
      <c r="Z96" s="74" t="str">
        <f t="shared" si="10"/>
        <v/>
      </c>
      <c r="AA96" s="73" t="str">
        <f t="shared" si="11"/>
        <v/>
      </c>
      <c r="AB96" s="80" t="str">
        <f t="shared" si="8"/>
        <v/>
      </c>
      <c r="AC96" s="74" t="str">
        <f t="shared" si="9"/>
        <v/>
      </c>
      <c r="AD96" s="75"/>
      <c r="AE96" s="73"/>
      <c r="AF96" s="4"/>
    </row>
    <row r="97" spans="1:32" x14ac:dyDescent="0.25">
      <c r="B97" s="65"/>
      <c r="C97" s="65"/>
      <c r="D97" s="65"/>
      <c r="E97" s="81"/>
      <c r="F97" s="76"/>
      <c r="G97" s="66"/>
      <c r="H97" s="67" t="str">
        <f>IFERROR(IF(ISBLANK(G97),"",IF(B97=Matériels!$A$28,MIN(G97,Matériels!$F$28*C97),MIN(G97,INDEX(Matériels!$F$2:$F$31,MATCH(B97,Matériels!$A$2:$A$31,0))))),"")</f>
        <v/>
      </c>
      <c r="I97" s="66"/>
      <c r="J97" s="66"/>
      <c r="K97" s="67" t="str">
        <f t="shared" si="7"/>
        <v/>
      </c>
      <c r="L97" s="65"/>
      <c r="M97" s="6"/>
      <c r="N97" s="6"/>
      <c r="O97" s="7" t="str">
        <f>IF((ANXE_1_DEPENSES_PREVISION!B97)=0,"",ANXE_1_DEPENSES_PREVISION!B97)</f>
        <v/>
      </c>
      <c r="P97" s="73" t="str">
        <f>IF((ANXE_1_DEPENSES_PREVISION!C97)=0,"",ANXE_1_DEPENSES_PREVISION!C97)</f>
        <v/>
      </c>
      <c r="Q97" s="73" t="str">
        <f>IF((ANXE_1_DEPENSES_PREVISION!D97)=0,"",ANXE_1_DEPENSES_PREVISION!D97)</f>
        <v/>
      </c>
      <c r="R97" s="73" t="str">
        <f>IF((ANXE_1_DEPENSES_PREVISION!E97)=0,"",ANXE_1_DEPENSES_PREVISION!E97)</f>
        <v/>
      </c>
      <c r="S97" s="77" t="str">
        <f>IF((ANXE_1_DEPENSES_PREVISION!F97)=0,"",ANXE_1_DEPENSES_PREVISION!F97)</f>
        <v/>
      </c>
      <c r="T97" s="75" t="str">
        <f>IF((ANXE_1_DEPENSES_PREVISION!G97)=0,"",ANXE_1_DEPENSES_PREVISION!G97)</f>
        <v/>
      </c>
      <c r="U97" s="75" t="str">
        <f>IF((ANXE_1_DEPENSES_PREVISION!I97)=0,"",ANXE_1_DEPENSES_PREVISION!I97)</f>
        <v/>
      </c>
      <c r="V97" s="75" t="str">
        <f>IF((ANXE_1_DEPENSES_PREVISION!J97)=0,"",ANXE_1_DEPENSES_PREVISION!J97)</f>
        <v/>
      </c>
      <c r="W97" s="75" t="str">
        <f>IF((ANXE_1_DEPENSES_PREVISION!G97)=0,"",ANXE_1_DEPENSES_PREVISION!G97)</f>
        <v/>
      </c>
      <c r="X97" s="73" t="str">
        <f>IF((ANXE_1_DEPENSES_PREVISION!L97)=0,"",ANXE_1_DEPENSES_PREVISION!L97)</f>
        <v/>
      </c>
      <c r="Y97" s="75"/>
      <c r="Z97" s="74" t="str">
        <f t="shared" si="10"/>
        <v/>
      </c>
      <c r="AA97" s="73" t="str">
        <f t="shared" si="11"/>
        <v/>
      </c>
      <c r="AB97" s="80" t="str">
        <f t="shared" si="8"/>
        <v/>
      </c>
      <c r="AC97" s="74" t="str">
        <f t="shared" si="9"/>
        <v/>
      </c>
      <c r="AD97" s="75"/>
      <c r="AE97" s="73"/>
      <c r="AF97" s="4"/>
    </row>
    <row r="98" spans="1:32" x14ac:dyDescent="0.25">
      <c r="B98" s="65"/>
      <c r="C98" s="65"/>
      <c r="D98" s="65"/>
      <c r="E98" s="81"/>
      <c r="F98" s="76"/>
      <c r="G98" s="66"/>
      <c r="H98" s="67" t="str">
        <f>IFERROR(IF(ISBLANK(G98),"",IF(B98=Matériels!$A$28,MIN(G98,Matériels!$F$28*C98),MIN(G98,INDEX(Matériels!$F$2:$F$31,MATCH(B98,Matériels!$A$2:$A$31,0))))),"")</f>
        <v/>
      </c>
      <c r="I98" s="66"/>
      <c r="J98" s="66"/>
      <c r="K98" s="67" t="str">
        <f t="shared" si="7"/>
        <v/>
      </c>
      <c r="L98" s="65"/>
      <c r="M98" s="6"/>
      <c r="N98" s="6"/>
      <c r="O98" s="7" t="str">
        <f>IF((ANXE_1_DEPENSES_PREVISION!B98)=0,"",ANXE_1_DEPENSES_PREVISION!B98)</f>
        <v/>
      </c>
      <c r="P98" s="73" t="str">
        <f>IF((ANXE_1_DEPENSES_PREVISION!C98)=0,"",ANXE_1_DEPENSES_PREVISION!C98)</f>
        <v/>
      </c>
      <c r="Q98" s="73" t="str">
        <f>IF((ANXE_1_DEPENSES_PREVISION!D98)=0,"",ANXE_1_DEPENSES_PREVISION!D98)</f>
        <v/>
      </c>
      <c r="R98" s="73" t="str">
        <f>IF((ANXE_1_DEPENSES_PREVISION!E98)=0,"",ANXE_1_DEPENSES_PREVISION!E98)</f>
        <v/>
      </c>
      <c r="S98" s="77" t="str">
        <f>IF((ANXE_1_DEPENSES_PREVISION!F98)=0,"",ANXE_1_DEPENSES_PREVISION!F98)</f>
        <v/>
      </c>
      <c r="T98" s="75" t="str">
        <f>IF((ANXE_1_DEPENSES_PREVISION!G98)=0,"",ANXE_1_DEPENSES_PREVISION!G98)</f>
        <v/>
      </c>
      <c r="U98" s="75" t="str">
        <f>IF((ANXE_1_DEPENSES_PREVISION!I98)=0,"",ANXE_1_DEPENSES_PREVISION!I98)</f>
        <v/>
      </c>
      <c r="V98" s="75" t="str">
        <f>IF((ANXE_1_DEPENSES_PREVISION!J98)=0,"",ANXE_1_DEPENSES_PREVISION!J98)</f>
        <v/>
      </c>
      <c r="W98" s="75" t="str">
        <f>IF((ANXE_1_DEPENSES_PREVISION!G98)=0,"",ANXE_1_DEPENSES_PREVISION!G98)</f>
        <v/>
      </c>
      <c r="X98" s="73" t="str">
        <f>IF((ANXE_1_DEPENSES_PREVISION!L98)=0,"",ANXE_1_DEPENSES_PREVISION!L98)</f>
        <v/>
      </c>
      <c r="Y98" s="75"/>
      <c r="Z98" s="74" t="str">
        <f t="shared" si="10"/>
        <v/>
      </c>
      <c r="AA98" s="73" t="str">
        <f t="shared" si="11"/>
        <v/>
      </c>
      <c r="AB98" s="80" t="str">
        <f t="shared" si="8"/>
        <v/>
      </c>
      <c r="AC98" s="74" t="str">
        <f t="shared" si="9"/>
        <v/>
      </c>
      <c r="AD98" s="75"/>
      <c r="AE98" s="73"/>
      <c r="AF98" s="4"/>
    </row>
    <row r="99" spans="1:32" x14ac:dyDescent="0.25">
      <c r="B99" s="65"/>
      <c r="C99" s="65"/>
      <c r="D99" s="65"/>
      <c r="E99" s="81"/>
      <c r="F99" s="76"/>
      <c r="G99" s="66"/>
      <c r="H99" s="67" t="str">
        <f>IFERROR(IF(ISBLANK(G99),"",IF(B99=Matériels!$A$28,MIN(G99,Matériels!$F$28*C99),MIN(G99,INDEX(Matériels!$F$2:$F$31,MATCH(B99,Matériels!$A$2:$A$31,0))))),"")</f>
        <v/>
      </c>
      <c r="I99" s="66"/>
      <c r="J99" s="66"/>
      <c r="K99" s="67" t="str">
        <f t="shared" si="7"/>
        <v/>
      </c>
      <c r="L99" s="65"/>
      <c r="M99" s="6"/>
      <c r="N99" s="6"/>
      <c r="O99" s="7" t="str">
        <f>IF((ANXE_1_DEPENSES_PREVISION!B99)=0,"",ANXE_1_DEPENSES_PREVISION!B99)</f>
        <v/>
      </c>
      <c r="P99" s="73" t="str">
        <f>IF((ANXE_1_DEPENSES_PREVISION!C99)=0,"",ANXE_1_DEPENSES_PREVISION!C99)</f>
        <v/>
      </c>
      <c r="Q99" s="73" t="str">
        <f>IF((ANXE_1_DEPENSES_PREVISION!D99)=0,"",ANXE_1_DEPENSES_PREVISION!D99)</f>
        <v/>
      </c>
      <c r="R99" s="73" t="str">
        <f>IF((ANXE_1_DEPENSES_PREVISION!E99)=0,"",ANXE_1_DEPENSES_PREVISION!E99)</f>
        <v/>
      </c>
      <c r="S99" s="77" t="str">
        <f>IF((ANXE_1_DEPENSES_PREVISION!F99)=0,"",ANXE_1_DEPENSES_PREVISION!F99)</f>
        <v/>
      </c>
      <c r="T99" s="75" t="str">
        <f>IF((ANXE_1_DEPENSES_PREVISION!G99)=0,"",ANXE_1_DEPENSES_PREVISION!G99)</f>
        <v/>
      </c>
      <c r="U99" s="75" t="str">
        <f>IF((ANXE_1_DEPENSES_PREVISION!I99)=0,"",ANXE_1_DEPENSES_PREVISION!I99)</f>
        <v/>
      </c>
      <c r="V99" s="75" t="str">
        <f>IF((ANXE_1_DEPENSES_PREVISION!J99)=0,"",ANXE_1_DEPENSES_PREVISION!J99)</f>
        <v/>
      </c>
      <c r="W99" s="75" t="str">
        <f>IF((ANXE_1_DEPENSES_PREVISION!G99)=0,"",ANXE_1_DEPENSES_PREVISION!G99)</f>
        <v/>
      </c>
      <c r="X99" s="73" t="str">
        <f>IF((ANXE_1_DEPENSES_PREVISION!L99)=0,"",ANXE_1_DEPENSES_PREVISION!L99)</f>
        <v/>
      </c>
      <c r="Y99" s="75"/>
      <c r="Z99" s="74" t="str">
        <f t="shared" si="10"/>
        <v/>
      </c>
      <c r="AA99" s="73" t="str">
        <f t="shared" si="11"/>
        <v/>
      </c>
      <c r="AB99" s="80" t="str">
        <f t="shared" si="8"/>
        <v/>
      </c>
      <c r="AC99" s="74" t="str">
        <f t="shared" si="9"/>
        <v/>
      </c>
      <c r="AD99" s="75"/>
      <c r="AE99" s="73"/>
      <c r="AF99" s="4"/>
    </row>
    <row r="100" spans="1:32" x14ac:dyDescent="0.25">
      <c r="B100" s="65"/>
      <c r="C100" s="65"/>
      <c r="D100" s="65"/>
      <c r="E100" s="81"/>
      <c r="F100" s="76"/>
      <c r="G100" s="66"/>
      <c r="H100" s="67" t="str">
        <f>IFERROR(IF(ISBLANK(G100),"",IF(B100=Matériels!$A$28,MIN(G100,Matériels!$F$28*C100),MIN(G100,INDEX(Matériels!$F$2:$F$31,MATCH(B100,Matériels!$A$2:$A$31,0))))),"")</f>
        <v/>
      </c>
      <c r="I100" s="66"/>
      <c r="J100" s="66"/>
      <c r="K100" s="67" t="str">
        <f t="shared" si="7"/>
        <v/>
      </c>
      <c r="L100" s="65"/>
      <c r="M100" s="6"/>
      <c r="N100" s="6"/>
      <c r="O100" s="7" t="str">
        <f>IF((ANXE_1_DEPENSES_PREVISION!B100)=0,"",ANXE_1_DEPENSES_PREVISION!B100)</f>
        <v/>
      </c>
      <c r="P100" s="73" t="str">
        <f>IF((ANXE_1_DEPENSES_PREVISION!C100)=0,"",ANXE_1_DEPENSES_PREVISION!C100)</f>
        <v/>
      </c>
      <c r="Q100" s="73" t="str">
        <f>IF((ANXE_1_DEPENSES_PREVISION!D100)=0,"",ANXE_1_DEPENSES_PREVISION!D100)</f>
        <v/>
      </c>
      <c r="R100" s="73" t="str">
        <f>IF((ANXE_1_DEPENSES_PREVISION!E100)=0,"",ANXE_1_DEPENSES_PREVISION!E100)</f>
        <v/>
      </c>
      <c r="S100" s="77" t="str">
        <f>IF((ANXE_1_DEPENSES_PREVISION!F100)=0,"",ANXE_1_DEPENSES_PREVISION!F100)</f>
        <v/>
      </c>
      <c r="T100" s="75" t="str">
        <f>IF((ANXE_1_DEPENSES_PREVISION!G100)=0,"",ANXE_1_DEPENSES_PREVISION!G100)</f>
        <v/>
      </c>
      <c r="U100" s="75" t="str">
        <f>IF((ANXE_1_DEPENSES_PREVISION!I100)=0,"",ANXE_1_DEPENSES_PREVISION!I100)</f>
        <v/>
      </c>
      <c r="V100" s="75" t="str">
        <f>IF((ANXE_1_DEPENSES_PREVISION!J100)=0,"",ANXE_1_DEPENSES_PREVISION!J100)</f>
        <v/>
      </c>
      <c r="W100" s="75" t="str">
        <f>IF((ANXE_1_DEPENSES_PREVISION!G100)=0,"",ANXE_1_DEPENSES_PREVISION!G100)</f>
        <v/>
      </c>
      <c r="X100" s="73" t="str">
        <f>IF((ANXE_1_DEPENSES_PREVISION!L100)=0,"",ANXE_1_DEPENSES_PREVISION!L100)</f>
        <v/>
      </c>
      <c r="Y100" s="75"/>
      <c r="Z100" s="74" t="str">
        <f t="shared" si="10"/>
        <v/>
      </c>
      <c r="AA100" s="73" t="str">
        <f t="shared" si="11"/>
        <v/>
      </c>
      <c r="AB100" s="80" t="str">
        <f t="shared" si="8"/>
        <v/>
      </c>
      <c r="AC100" s="74" t="str">
        <f t="shared" si="9"/>
        <v/>
      </c>
      <c r="AD100" s="75"/>
      <c r="AE100" s="73"/>
      <c r="AF100" s="4"/>
    </row>
    <row r="101" spans="1:32" x14ac:dyDescent="0.25">
      <c r="A101" s="1" t="e">
        <f t="shared" ref="A101" si="12">IF(#REF!="","",IF(#REF!&gt;0,"Motif obligatoire",""))</f>
        <v>#REF!</v>
      </c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F101" s="4"/>
    </row>
    <row r="102" spans="1:32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spans="1:32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32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1:32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32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32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 spans="1:32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spans="1:32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1:32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</row>
  </sheetData>
  <sheetProtection algorithmName="SHA-512" hashValue="0OocdJ2dxDOUxXxydbqc8xjuJWAesad+g+20SSelNjGfcAHFf/M2FgMkoYs4kSbOIqT1iXswIrz6QWGD+EYo6g==" saltValue="zNbQ4tIB51+FOnkF6rB80A==" spinCount="100000" sheet="1" objects="1" scenarios="1"/>
  <mergeCells count="38">
    <mergeCell ref="Y10:AE10"/>
    <mergeCell ref="Z6:AA7"/>
    <mergeCell ref="AB6:AC7"/>
    <mergeCell ref="C5:F5"/>
    <mergeCell ref="C6:F6"/>
    <mergeCell ref="Y11:Y12"/>
    <mergeCell ref="L11:L12"/>
    <mergeCell ref="E11:E12"/>
    <mergeCell ref="H11:H12"/>
    <mergeCell ref="I11:I12"/>
    <mergeCell ref="J11:J12"/>
    <mergeCell ref="K11:K12"/>
    <mergeCell ref="G11:G12"/>
    <mergeCell ref="F11:F12"/>
    <mergeCell ref="B11:B12"/>
    <mergeCell ref="D11:D12"/>
    <mergeCell ref="C11:C12"/>
    <mergeCell ref="I8:I9"/>
    <mergeCell ref="S11:S12"/>
    <mergeCell ref="O10:X10"/>
    <mergeCell ref="J8:J9"/>
    <mergeCell ref="X11:X12"/>
    <mergeCell ref="AD11:AD12"/>
    <mergeCell ref="AE11:AE12"/>
    <mergeCell ref="D8:E9"/>
    <mergeCell ref="F8:G9"/>
    <mergeCell ref="P11:P12"/>
    <mergeCell ref="O11:O12"/>
    <mergeCell ref="Q11:Q12"/>
    <mergeCell ref="R11:R12"/>
    <mergeCell ref="T11:T12"/>
    <mergeCell ref="Z11:Z12"/>
    <mergeCell ref="U11:U12"/>
    <mergeCell ref="V11:V12"/>
    <mergeCell ref="W11:W12"/>
    <mergeCell ref="AA11:AA12"/>
    <mergeCell ref="AB11:AB12"/>
    <mergeCell ref="AC11:AC12"/>
  </mergeCells>
  <pageMargins left="0.7" right="0.7" top="0.75" bottom="0.75" header="0.3" footer="0.3"/>
  <pageSetup paperSize="9" orientation="portrait" r:id="rId1"/>
  <ignoredErrors>
    <ignoredError sqref="C5:C6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868D115-273C-4F3D-9680-7DF3812085EF}">
          <x14:formula1>
            <xm:f>Matériels!$A$2:$A$31</xm:f>
          </x14:formula1>
          <xm:sqref>B13:B100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123F2-1E89-4EDF-A7EF-6DCF225D822F}">
  <sheetPr>
    <tabColor rgb="FFFFC000"/>
    <pageSetUpPr fitToPage="1"/>
  </sheetPr>
  <dimension ref="B1:O30"/>
  <sheetViews>
    <sheetView showGridLines="0" workbookViewId="0">
      <selection activeCell="D6" sqref="D6:I6"/>
    </sheetView>
  </sheetViews>
  <sheetFormatPr baseColWidth="10" defaultColWidth="11.5703125" defaultRowHeight="15" outlineLevelCol="1" x14ac:dyDescent="0.25"/>
  <cols>
    <col min="1" max="1" width="1.42578125" customWidth="1"/>
    <col min="3" max="3" width="55.28515625" customWidth="1"/>
    <col min="4" max="4" width="62.5703125" customWidth="1"/>
    <col min="5" max="5" width="34.140625" customWidth="1"/>
    <col min="6" max="6" width="23" bestFit="1" customWidth="1"/>
    <col min="13" max="13" width="50.5703125" hidden="1" customWidth="1" outlineLevel="1"/>
    <col min="14" max="14" width="58.28515625" hidden="1" customWidth="1" outlineLevel="1"/>
    <col min="15" max="15" width="11.5703125" collapsed="1"/>
  </cols>
  <sheetData>
    <row r="1" spans="2:14" x14ac:dyDescent="0.25">
      <c r="B1" s="4"/>
      <c r="C1" s="4"/>
      <c r="D1" s="4"/>
      <c r="E1" s="4"/>
      <c r="F1" s="4"/>
      <c r="G1" s="4"/>
      <c r="H1" s="4"/>
      <c r="I1" s="4"/>
      <c r="J1" s="4"/>
      <c r="K1" s="4"/>
    </row>
    <row r="2" spans="2:14" ht="30" x14ac:dyDescent="0.4">
      <c r="B2" s="2" t="s">
        <v>140</v>
      </c>
      <c r="D2" s="4"/>
      <c r="E2" s="4"/>
      <c r="F2" s="4"/>
      <c r="G2" s="4"/>
      <c r="H2" s="4"/>
      <c r="I2" s="4"/>
      <c r="J2" s="4"/>
      <c r="K2" s="4"/>
    </row>
    <row r="3" spans="2:14" ht="18" x14ac:dyDescent="0.25">
      <c r="B3" s="5" t="s">
        <v>119</v>
      </c>
      <c r="C3" s="4"/>
      <c r="D3" s="4"/>
      <c r="E3" s="4"/>
      <c r="F3" s="4"/>
      <c r="G3" s="4"/>
      <c r="H3" s="4"/>
      <c r="I3" s="4"/>
      <c r="J3" s="4"/>
      <c r="K3" s="4"/>
    </row>
    <row r="4" spans="2:14" ht="18" x14ac:dyDescent="0.25">
      <c r="B4" s="5"/>
      <c r="C4" s="4"/>
      <c r="D4" s="4"/>
      <c r="E4" s="4"/>
      <c r="F4" s="4"/>
      <c r="G4" s="4"/>
      <c r="H4" s="4"/>
      <c r="I4" s="4"/>
      <c r="J4" s="4"/>
      <c r="K4" s="4"/>
    </row>
    <row r="5" spans="2:14" ht="40.5" customHeight="1" x14ac:dyDescent="0.25">
      <c r="B5" s="142" t="s">
        <v>136</v>
      </c>
      <c r="C5" s="142"/>
      <c r="D5" s="141">
        <f>NOTICE!D11</f>
        <v>0</v>
      </c>
      <c r="E5" s="141"/>
      <c r="F5" s="141"/>
      <c r="G5" s="141"/>
      <c r="H5" s="141"/>
      <c r="I5" s="141"/>
      <c r="J5" s="4"/>
      <c r="K5" s="4"/>
    </row>
    <row r="6" spans="2:14" ht="40.5" customHeight="1" x14ac:dyDescent="0.25">
      <c r="B6" s="142" t="s">
        <v>15</v>
      </c>
      <c r="C6" s="142"/>
      <c r="D6" s="141">
        <f>NOTICE!D12</f>
        <v>0</v>
      </c>
      <c r="E6" s="141"/>
      <c r="F6" s="141"/>
      <c r="G6" s="141"/>
      <c r="H6" s="141"/>
      <c r="I6" s="141"/>
      <c r="J6" s="4"/>
      <c r="K6" s="4"/>
    </row>
    <row r="7" spans="2:14" x14ac:dyDescent="0.25">
      <c r="B7" s="4"/>
      <c r="C7" s="4"/>
      <c r="D7" s="4"/>
      <c r="E7" s="4"/>
      <c r="F7" s="4"/>
      <c r="G7" s="4"/>
      <c r="H7" s="4"/>
      <c r="I7" s="4"/>
      <c r="J7" s="4"/>
      <c r="K7" s="4"/>
    </row>
    <row r="8" spans="2:14" x14ac:dyDescent="0.25">
      <c r="B8" s="4"/>
      <c r="C8" s="4"/>
      <c r="D8" s="4"/>
      <c r="E8" s="4"/>
      <c r="F8" s="4"/>
      <c r="G8" s="4"/>
      <c r="H8" s="4"/>
      <c r="I8" s="4"/>
      <c r="J8" s="4"/>
      <c r="K8" s="4"/>
    </row>
    <row r="9" spans="2:14" ht="64.5" customHeight="1" x14ac:dyDescent="0.25">
      <c r="B9" s="4"/>
      <c r="C9" s="69" t="s">
        <v>135</v>
      </c>
      <c r="D9" s="69" t="s">
        <v>47</v>
      </c>
      <c r="E9" s="4"/>
      <c r="F9" s="4"/>
      <c r="G9" s="4"/>
      <c r="H9" s="4"/>
      <c r="I9" s="4"/>
      <c r="J9" s="4"/>
      <c r="M9" s="69" t="s">
        <v>135</v>
      </c>
      <c r="N9" s="69" t="s">
        <v>129</v>
      </c>
    </row>
    <row r="10" spans="2:14" ht="27.75" customHeight="1" x14ac:dyDescent="0.25">
      <c r="B10" s="4"/>
      <c r="C10" s="70" t="s">
        <v>5</v>
      </c>
      <c r="D10" s="71">
        <f>IF((ANXE_1_DEPENSES_PREVISION!F8)=0,0,ANXE_1_DEPENSES_PREVISION!F8)</f>
        <v>0</v>
      </c>
      <c r="E10" s="4"/>
      <c r="F10" s="4"/>
      <c r="G10" s="4"/>
      <c r="H10" s="4"/>
      <c r="I10" s="4"/>
      <c r="J10" s="4"/>
      <c r="M10" s="70" t="s">
        <v>5</v>
      </c>
      <c r="N10" s="71">
        <f>IF((ANXE_1_DEPENSES_PREVISION!AB6)=0,0,ANXE_1_DEPENSES_PREVISION!AB6)</f>
        <v>0</v>
      </c>
    </row>
    <row r="11" spans="2:14" ht="27.75" customHeight="1" x14ac:dyDescent="0.25">
      <c r="B11" s="4"/>
      <c r="C11" s="72" t="s">
        <v>16</v>
      </c>
      <c r="D11" s="71">
        <f>IF(SUM(D10:D10)=0,0,SUM(D10:D10))</f>
        <v>0</v>
      </c>
      <c r="E11" s="4"/>
      <c r="F11" s="4"/>
      <c r="G11" s="4"/>
      <c r="H11" s="4"/>
      <c r="I11" s="4"/>
      <c r="J11" s="4"/>
      <c r="M11" s="72" t="s">
        <v>16</v>
      </c>
      <c r="N11" s="71">
        <f>IF(SUM(N10:N10)=0,0,SUM(N10:N10))</f>
        <v>0</v>
      </c>
    </row>
    <row r="12" spans="2:14" x14ac:dyDescent="0.25"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2:14" x14ac:dyDescent="0.25"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2:14" ht="15.75" x14ac:dyDescent="0.25">
      <c r="B14" s="4"/>
      <c r="C14" s="21" t="s">
        <v>17</v>
      </c>
      <c r="D14" s="4"/>
      <c r="E14" s="4"/>
      <c r="F14" s="4"/>
      <c r="G14" s="4"/>
      <c r="H14" s="4"/>
      <c r="I14" s="4"/>
      <c r="J14" s="4"/>
      <c r="K14" s="4"/>
    </row>
    <row r="15" spans="2:14" x14ac:dyDescent="0.25"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2:14" x14ac:dyDescent="0.25"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2:11" x14ac:dyDescent="0.25"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2:11" x14ac:dyDescent="0.25"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2:11" x14ac:dyDescent="0.25">
      <c r="B19" s="4"/>
      <c r="C19" s="4"/>
      <c r="D19" s="4"/>
      <c r="E19" s="4"/>
      <c r="F19" s="4"/>
      <c r="G19" s="4"/>
      <c r="H19" s="4"/>
      <c r="I19" s="4"/>
      <c r="J19" s="4"/>
      <c r="K19" s="4"/>
    </row>
    <row r="21" spans="2:11" ht="18.75" x14ac:dyDescent="0.3">
      <c r="C21" s="99" t="s">
        <v>141</v>
      </c>
      <c r="D21" s="100"/>
    </row>
    <row r="22" spans="2:11" ht="18.75" x14ac:dyDescent="0.3">
      <c r="C22" s="101"/>
      <c r="D22" s="102"/>
    </row>
    <row r="23" spans="2:11" ht="29.25" customHeight="1" x14ac:dyDescent="0.25">
      <c r="C23" s="103" t="s">
        <v>145</v>
      </c>
      <c r="D23" s="102"/>
    </row>
    <row r="24" spans="2:11" ht="37.5" customHeight="1" x14ac:dyDescent="0.25">
      <c r="C24" s="103" t="s">
        <v>142</v>
      </c>
      <c r="D24" s="102"/>
    </row>
    <row r="25" spans="2:11" ht="18.75" x14ac:dyDescent="0.3">
      <c r="C25" s="104" t="s">
        <v>143</v>
      </c>
      <c r="D25" s="102"/>
    </row>
    <row r="26" spans="2:11" ht="25.5" customHeight="1" x14ac:dyDescent="0.3">
      <c r="C26" s="101" t="s">
        <v>144</v>
      </c>
      <c r="D26" s="102"/>
    </row>
    <row r="27" spans="2:11" x14ac:dyDescent="0.25">
      <c r="C27" s="105"/>
      <c r="D27" s="102"/>
    </row>
    <row r="28" spans="2:11" x14ac:dyDescent="0.25">
      <c r="C28" s="105"/>
      <c r="D28" s="102"/>
    </row>
    <row r="29" spans="2:11" x14ac:dyDescent="0.25">
      <c r="C29" s="105"/>
      <c r="D29" s="102"/>
    </row>
    <row r="30" spans="2:11" x14ac:dyDescent="0.25">
      <c r="C30" s="106"/>
      <c r="D30" s="107"/>
    </row>
  </sheetData>
  <sheetProtection algorithmName="SHA-512" hashValue="ts9mrPEv//Nbw+/NbSo4HIykhxA5DwsYTcjPHMaeWCUyU79hQ6Gkj/u2VWLWoGA9BuEdtBOBapFDsPqk+32p/w==" saltValue="qivYJb9CuNbLjwhGARBS6w==" spinCount="100000" sheet="1" objects="1" scenarios="1"/>
  <mergeCells count="4">
    <mergeCell ref="B5:C5"/>
    <mergeCell ref="B6:C6"/>
    <mergeCell ref="D5:I5"/>
    <mergeCell ref="D6:I6"/>
  </mergeCells>
  <pageMargins left="0.7" right="0.7" top="0.75" bottom="0.75" header="0.3" footer="0.3"/>
  <pageSetup paperSize="9" scale="53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F6F6A-5131-4C40-A2B4-9AB7ED4687FE}">
  <dimension ref="A1:J41"/>
  <sheetViews>
    <sheetView topLeftCell="A19" zoomScaleNormal="100" workbookViewId="0">
      <selection activeCell="G21" sqref="G21"/>
    </sheetView>
  </sheetViews>
  <sheetFormatPr baseColWidth="10" defaultRowHeight="15" x14ac:dyDescent="0.25"/>
  <cols>
    <col min="1" max="1" width="49.140625" customWidth="1"/>
    <col min="2" max="2" width="7.85546875" hidden="1" customWidth="1"/>
    <col min="3" max="3" width="5.28515625" hidden="1" customWidth="1"/>
    <col min="4" max="4" width="9.85546875" hidden="1" customWidth="1"/>
    <col min="5" max="5" width="46.7109375" customWidth="1"/>
    <col min="6" max="6" width="18.5703125" bestFit="1" customWidth="1"/>
    <col min="8" max="8" width="93" bestFit="1" customWidth="1"/>
    <col min="9" max="9" width="32.5703125" bestFit="1" customWidth="1"/>
    <col min="10" max="10" width="47.28515625" customWidth="1"/>
    <col min="11" max="11" width="11.42578125" customWidth="1"/>
  </cols>
  <sheetData>
    <row r="1" spans="1:10" ht="113.25" thickBot="1" x14ac:dyDescent="0.3">
      <c r="A1" s="24" t="s">
        <v>21</v>
      </c>
      <c r="B1" s="25" t="s">
        <v>22</v>
      </c>
      <c r="C1" s="26" t="s">
        <v>23</v>
      </c>
      <c r="D1" s="27"/>
      <c r="E1" s="26" t="s">
        <v>67</v>
      </c>
      <c r="F1" s="31" t="s">
        <v>90</v>
      </c>
      <c r="H1" s="30"/>
    </row>
    <row r="2" spans="1:10" ht="30" x14ac:dyDescent="0.25">
      <c r="A2" t="s">
        <v>29</v>
      </c>
      <c r="B2" s="115"/>
      <c r="C2" s="50"/>
      <c r="E2" s="85" t="s">
        <v>86</v>
      </c>
      <c r="F2" s="110">
        <v>110000</v>
      </c>
      <c r="H2" s="34" t="s">
        <v>86</v>
      </c>
      <c r="I2" s="29" t="str">
        <f t="shared" ref="I2:I18" si="0">IFERROR(INDEX($A$2:$A$31,MATCH(H2,$E$2:$E$31,0)),"")</f>
        <v>Porte-outils compacts adaptés forte pente</v>
      </c>
    </row>
    <row r="3" spans="1:10" ht="30" x14ac:dyDescent="0.25">
      <c r="A3" t="s">
        <v>32</v>
      </c>
      <c r="B3" s="115"/>
      <c r="C3" s="50"/>
      <c r="E3" s="34" t="s">
        <v>87</v>
      </c>
      <c r="F3" s="36">
        <v>20000</v>
      </c>
      <c r="H3" s="34" t="s">
        <v>87</v>
      </c>
      <c r="I3" s="29" t="str">
        <f t="shared" si="0"/>
        <v>Surcoût sur porte-outils compacts adaptés pente moyenne et vigne</v>
      </c>
    </row>
    <row r="4" spans="1:10" ht="30" x14ac:dyDescent="0.25">
      <c r="A4" t="s">
        <v>31</v>
      </c>
      <c r="B4" s="115"/>
      <c r="C4" s="50"/>
      <c r="E4" s="34" t="s">
        <v>88</v>
      </c>
      <c r="F4" s="36">
        <v>40000</v>
      </c>
      <c r="H4" s="34" t="s">
        <v>88</v>
      </c>
      <c r="I4" s="29" t="str">
        <f t="shared" si="0"/>
        <v>Surcoût sur porte-outils compacts adaptés pente moyenne</v>
      </c>
      <c r="J4" t="str">
        <f>IFERROR(INDEX($A$12:$A$31,MATCH(#REF!,$E$12:$E$31,0)),"")</f>
        <v/>
      </c>
    </row>
    <row r="5" spans="1:10" ht="30" x14ac:dyDescent="0.25">
      <c r="A5" t="s">
        <v>63</v>
      </c>
      <c r="E5" s="85" t="s">
        <v>89</v>
      </c>
      <c r="F5" s="111">
        <v>110000</v>
      </c>
      <c r="H5" s="34" t="s">
        <v>89</v>
      </c>
      <c r="I5" s="29" t="str">
        <f t="shared" si="0"/>
        <v>Transporteur possédant 4 roues d’égales dimensions</v>
      </c>
      <c r="J5" t="str">
        <f>IFERROR(INDEX($A$12:$A$31,MATCH(H5,$E$12:$E$31,0)),"")</f>
        <v/>
      </c>
    </row>
    <row r="6" spans="1:10" ht="30" customHeight="1" x14ac:dyDescent="0.25">
      <c r="A6" t="s">
        <v>33</v>
      </c>
      <c r="E6" s="34" t="s">
        <v>71</v>
      </c>
      <c r="F6" s="36">
        <v>7000</v>
      </c>
      <c r="H6" s="34" t="s">
        <v>71</v>
      </c>
      <c r="I6" s="29" t="str">
        <f t="shared" si="0"/>
        <v>Attelage arrière avec prise de force adaptable sur transporteur éligible</v>
      </c>
    </row>
    <row r="7" spans="1:10" ht="30" customHeight="1" x14ac:dyDescent="0.25">
      <c r="A7" t="s">
        <v>194</v>
      </c>
      <c r="E7" s="34" t="s">
        <v>69</v>
      </c>
      <c r="F7" s="36">
        <v>10000</v>
      </c>
      <c r="H7" s="34" t="s">
        <v>69</v>
      </c>
      <c r="I7" s="29" t="str">
        <f t="shared" si="0"/>
        <v>Andaineur de montagne adaptable aux motofaucheuses hydrostatiques</v>
      </c>
    </row>
    <row r="8" spans="1:10" ht="30" x14ac:dyDescent="0.25">
      <c r="A8" t="s">
        <v>49</v>
      </c>
      <c r="E8" s="34" t="s">
        <v>70</v>
      </c>
      <c r="F8" s="36">
        <v>8000</v>
      </c>
      <c r="H8" s="34" t="s">
        <v>70</v>
      </c>
      <c r="I8" s="29" t="str">
        <f t="shared" si="0"/>
        <v>Andaineur frontal adaptable aux porte-outils</v>
      </c>
    </row>
    <row r="9" spans="1:10" ht="30" customHeight="1" x14ac:dyDescent="0.25">
      <c r="A9" s="82" t="s">
        <v>120</v>
      </c>
      <c r="B9" s="82"/>
      <c r="C9" s="82"/>
      <c r="D9" s="82"/>
      <c r="E9" s="83" t="s">
        <v>121</v>
      </c>
      <c r="F9" s="84">
        <v>18000</v>
      </c>
      <c r="G9" s="82"/>
      <c r="H9" s="85" t="s">
        <v>121</v>
      </c>
      <c r="I9" s="29" t="str">
        <f t="shared" si="0"/>
        <v>Andaineur frontal à tapis adaptable aux porte-outils</v>
      </c>
    </row>
    <row r="10" spans="1:10" ht="30" customHeight="1" x14ac:dyDescent="0.25">
      <c r="A10" s="86" t="s">
        <v>192</v>
      </c>
      <c r="B10" s="87"/>
      <c r="C10" s="88"/>
      <c r="D10" s="86"/>
      <c r="E10" s="89" t="s">
        <v>193</v>
      </c>
      <c r="F10" s="90">
        <v>7500</v>
      </c>
      <c r="G10" s="91" t="s">
        <v>134</v>
      </c>
      <c r="H10" s="89" t="s">
        <v>193</v>
      </c>
      <c r="I10" s="29" t="str">
        <f t="shared" si="0"/>
        <v>Andaineur adaptable sur motofaucheuse classique</v>
      </c>
    </row>
    <row r="11" spans="1:10" x14ac:dyDescent="0.25">
      <c r="A11" t="s">
        <v>50</v>
      </c>
      <c r="E11" s="112" t="s">
        <v>50</v>
      </c>
      <c r="F11" s="110">
        <v>40000</v>
      </c>
      <c r="H11" s="33" t="s">
        <v>50</v>
      </c>
      <c r="I11" s="29" t="str">
        <f t="shared" si="0"/>
        <v>Autochargeuse</v>
      </c>
    </row>
    <row r="12" spans="1:10" x14ac:dyDescent="0.25">
      <c r="A12" t="s">
        <v>62</v>
      </c>
      <c r="B12" s="143"/>
      <c r="C12" s="48"/>
      <c r="E12" s="33" t="s">
        <v>62</v>
      </c>
      <c r="F12" s="36">
        <v>25000</v>
      </c>
      <c r="H12" s="33" t="s">
        <v>62</v>
      </c>
      <c r="I12" s="29" t="str">
        <f t="shared" si="0"/>
        <v>Roundballer</v>
      </c>
    </row>
    <row r="13" spans="1:10" ht="30" x14ac:dyDescent="0.25">
      <c r="A13" t="s">
        <v>51</v>
      </c>
      <c r="B13" s="143"/>
      <c r="C13" s="48"/>
      <c r="E13" s="34" t="s">
        <v>72</v>
      </c>
      <c r="F13" s="36">
        <v>3000</v>
      </c>
      <c r="H13" s="34" t="s">
        <v>72</v>
      </c>
      <c r="I13" s="29" t="str">
        <f t="shared" si="0"/>
        <v xml:space="preserve">Broyeur adaptable sur motofaucheuse </v>
      </c>
    </row>
    <row r="14" spans="1:10" ht="30" x14ac:dyDescent="0.25">
      <c r="A14" t="s">
        <v>53</v>
      </c>
      <c r="B14" s="143"/>
      <c r="C14" s="48"/>
      <c r="E14" s="113" t="s">
        <v>75</v>
      </c>
      <c r="F14" s="111">
        <v>12000</v>
      </c>
      <c r="H14" s="33" t="s">
        <v>75</v>
      </c>
      <c r="I14" s="29" t="str">
        <f t="shared" si="0"/>
        <v>Débroussailleuse, faucheuse frontale</v>
      </c>
    </row>
    <row r="15" spans="1:10" ht="30" x14ac:dyDescent="0.25">
      <c r="A15" t="s">
        <v>58</v>
      </c>
      <c r="B15" s="143"/>
      <c r="C15" s="48"/>
      <c r="E15" s="35" t="s">
        <v>79</v>
      </c>
      <c r="F15" s="36">
        <v>8000</v>
      </c>
      <c r="H15" s="35" t="s">
        <v>79</v>
      </c>
      <c r="I15" s="29" t="str">
        <f t="shared" si="0"/>
        <v>Giro-broyeur ou broyeur frontal/réversible</v>
      </c>
    </row>
    <row r="16" spans="1:10" ht="30" x14ac:dyDescent="0.25">
      <c r="A16" t="s">
        <v>35</v>
      </c>
      <c r="B16" s="143"/>
      <c r="C16" s="48"/>
      <c r="E16" s="33" t="s">
        <v>81</v>
      </c>
      <c r="F16" s="36">
        <v>6000</v>
      </c>
      <c r="H16" s="33" t="s">
        <v>81</v>
      </c>
      <c r="I16" s="29" t="str">
        <f t="shared" si="0"/>
        <v>Moto-broyeur automoteur avec broyeur avant à fléaux</v>
      </c>
    </row>
    <row r="17" spans="1:9" ht="30" x14ac:dyDescent="0.25">
      <c r="A17" t="s">
        <v>59</v>
      </c>
      <c r="B17" s="143"/>
      <c r="C17" s="48"/>
      <c r="E17" s="33" t="s">
        <v>82</v>
      </c>
      <c r="F17" s="36">
        <v>9000</v>
      </c>
      <c r="H17" s="33" t="s">
        <v>82</v>
      </c>
      <c r="I17" s="29" t="str">
        <f t="shared" si="0"/>
        <v>Motofaucheuse automotrice avec  barre de coupe</v>
      </c>
    </row>
    <row r="18" spans="1:9" ht="30" x14ac:dyDescent="0.25">
      <c r="A18" t="s">
        <v>60</v>
      </c>
      <c r="B18" s="143"/>
      <c r="C18" s="48"/>
      <c r="E18" s="33" t="s">
        <v>83</v>
      </c>
      <c r="F18" s="36">
        <v>18500</v>
      </c>
      <c r="H18" s="33" t="s">
        <v>83</v>
      </c>
      <c r="I18" s="29" t="str">
        <f t="shared" si="0"/>
        <v>Motofaucheuse automotrice hydrostatique</v>
      </c>
    </row>
    <row r="19" spans="1:9" ht="25.5" customHeight="1" thickBot="1" x14ac:dyDescent="0.3">
      <c r="A19" s="114" t="s">
        <v>197</v>
      </c>
      <c r="B19" s="143"/>
      <c r="C19" s="48"/>
      <c r="E19" s="89" t="s">
        <v>195</v>
      </c>
      <c r="F19" s="90">
        <v>70000</v>
      </c>
      <c r="G19" s="91" t="s">
        <v>134</v>
      </c>
      <c r="H19" s="89" t="s">
        <v>195</v>
      </c>
      <c r="I19" s="29" t="s">
        <v>196</v>
      </c>
    </row>
    <row r="20" spans="1:9" ht="15" customHeight="1" thickBot="1" x14ac:dyDescent="0.3">
      <c r="A20" t="s">
        <v>55</v>
      </c>
      <c r="B20" s="143"/>
      <c r="C20" s="28" t="s">
        <v>26</v>
      </c>
      <c r="E20" s="33" t="s">
        <v>55</v>
      </c>
      <c r="F20" s="36">
        <v>8000</v>
      </c>
      <c r="H20" s="33" t="s">
        <v>55</v>
      </c>
      <c r="I20" s="29" t="str">
        <f t="shared" ref="I20:I31" si="1">IFERROR(INDEX($A$2:$A$31,MATCH(H20,$E$2:$E$31,0)),"")</f>
        <v>Enfouisseur</v>
      </c>
    </row>
    <row r="21" spans="1:9" x14ac:dyDescent="0.25">
      <c r="A21" t="s">
        <v>56</v>
      </c>
      <c r="B21" s="143"/>
      <c r="C21" s="51"/>
      <c r="E21" s="85" t="s">
        <v>77</v>
      </c>
      <c r="F21" s="111">
        <v>16000</v>
      </c>
      <c r="H21" s="34" t="s">
        <v>77</v>
      </c>
      <c r="I21" s="29" t="str">
        <f t="shared" si="1"/>
        <v>Epandeur à fumier</v>
      </c>
    </row>
    <row r="22" spans="1:9" x14ac:dyDescent="0.25">
      <c r="A22" t="s">
        <v>57</v>
      </c>
      <c r="B22" s="143"/>
      <c r="C22" s="51"/>
      <c r="E22" s="33" t="s">
        <v>78</v>
      </c>
      <c r="F22" s="36">
        <v>12000</v>
      </c>
      <c r="H22" s="33" t="s">
        <v>78</v>
      </c>
      <c r="I22" s="29" t="str">
        <f t="shared" si="1"/>
        <v>Epandeur à lisier</v>
      </c>
    </row>
    <row r="23" spans="1:9" x14ac:dyDescent="0.25">
      <c r="A23" t="s">
        <v>61</v>
      </c>
      <c r="B23" s="143"/>
      <c r="C23" s="48"/>
      <c r="E23" s="33" t="s">
        <v>61</v>
      </c>
      <c r="F23" s="36">
        <v>8000</v>
      </c>
      <c r="H23" s="33" t="s">
        <v>61</v>
      </c>
      <c r="I23" s="29" t="str">
        <f t="shared" si="1"/>
        <v>Répartiteur</v>
      </c>
    </row>
    <row r="24" spans="1:9" ht="30" x14ac:dyDescent="0.25">
      <c r="A24" t="s">
        <v>52</v>
      </c>
      <c r="B24" s="143"/>
      <c r="C24" s="48"/>
      <c r="E24" s="34" t="s">
        <v>73</v>
      </c>
      <c r="F24" s="36">
        <v>15000</v>
      </c>
      <c r="H24" s="34" t="s">
        <v>73</v>
      </c>
      <c r="I24" s="29" t="str">
        <f t="shared" si="1"/>
        <v>Broyeur axe horizontal, gyro-broyeur (porte-outil/quad)</v>
      </c>
    </row>
    <row r="25" spans="1:9" ht="45" x14ac:dyDescent="0.25">
      <c r="A25" t="s">
        <v>41</v>
      </c>
      <c r="B25" s="143"/>
      <c r="C25" s="48"/>
      <c r="E25" s="34" t="s">
        <v>74</v>
      </c>
      <c r="F25" s="36">
        <v>20000</v>
      </c>
      <c r="H25" s="34" t="s">
        <v>74</v>
      </c>
      <c r="I25" s="29" t="str">
        <f t="shared" si="1"/>
        <v>Cellule porte outil (type motofaucheuses) avec équipement adapté</v>
      </c>
    </row>
    <row r="26" spans="1:9" x14ac:dyDescent="0.25">
      <c r="A26" t="s">
        <v>38</v>
      </c>
      <c r="B26" s="143"/>
      <c r="C26" s="48"/>
      <c r="E26" s="33" t="s">
        <v>80</v>
      </c>
      <c r="F26" s="36">
        <v>5000</v>
      </c>
      <c r="H26" s="33" t="s">
        <v>80</v>
      </c>
      <c r="I26" s="29" t="str">
        <f t="shared" si="1"/>
        <v>Jumelage roues</v>
      </c>
    </row>
    <row r="27" spans="1:9" ht="30" x14ac:dyDescent="0.25">
      <c r="A27" t="s">
        <v>40</v>
      </c>
      <c r="B27" s="143"/>
      <c r="C27" s="48"/>
      <c r="E27" s="33" t="s">
        <v>84</v>
      </c>
      <c r="F27" s="44">
        <v>6000</v>
      </c>
      <c r="H27" s="33" t="s">
        <v>84</v>
      </c>
      <c r="I27" s="29" t="str">
        <f t="shared" si="1"/>
        <v>Option « Kit chenilles pour quad et véhicules légers »</v>
      </c>
    </row>
    <row r="28" spans="1:9" ht="30.75" thickBot="1" x14ac:dyDescent="0.3">
      <c r="A28" t="s">
        <v>39</v>
      </c>
      <c r="B28" s="143"/>
      <c r="C28" s="49"/>
      <c r="E28" s="33" t="s">
        <v>85</v>
      </c>
      <c r="F28" s="43">
        <v>2000</v>
      </c>
      <c r="G28" s="45" t="s">
        <v>102</v>
      </c>
      <c r="H28" s="33" t="s">
        <v>85</v>
      </c>
      <c r="I28" s="29" t="str">
        <f t="shared" si="1"/>
        <v>Option « Pneumatiques basse pression »</v>
      </c>
    </row>
    <row r="29" spans="1:9" ht="15" customHeight="1" thickBot="1" x14ac:dyDescent="0.3">
      <c r="A29" t="s">
        <v>54</v>
      </c>
      <c r="B29" s="143"/>
      <c r="C29" s="28" t="s">
        <v>25</v>
      </c>
      <c r="E29" s="34" t="s">
        <v>76</v>
      </c>
      <c r="F29" s="36">
        <v>15000</v>
      </c>
      <c r="H29" s="34" t="s">
        <v>76</v>
      </c>
      <c r="I29" s="29" t="str">
        <f t="shared" si="1"/>
        <v>Enfonce pieux à vibration</v>
      </c>
    </row>
    <row r="30" spans="1:9" ht="15.75" thickBot="1" x14ac:dyDescent="0.3">
      <c r="A30" t="s">
        <v>48</v>
      </c>
      <c r="B30" s="143"/>
      <c r="C30" s="51"/>
      <c r="E30" s="33" t="s">
        <v>68</v>
      </c>
      <c r="F30" s="36">
        <v>6000</v>
      </c>
      <c r="H30" s="33" t="s">
        <v>68</v>
      </c>
      <c r="I30" s="29" t="str">
        <f t="shared" si="1"/>
        <v>Abri déplaçable</v>
      </c>
    </row>
    <row r="31" spans="1:9" ht="30" customHeight="1" x14ac:dyDescent="0.25">
      <c r="A31" t="s">
        <v>44</v>
      </c>
      <c r="B31" s="143"/>
      <c r="C31" s="47" t="s">
        <v>24</v>
      </c>
      <c r="E31" s="33" t="s">
        <v>44</v>
      </c>
      <c r="F31" s="36">
        <v>24000</v>
      </c>
      <c r="H31" s="33" t="s">
        <v>44</v>
      </c>
      <c r="I31" s="29" t="str">
        <f t="shared" si="1"/>
        <v>Bétaillère</v>
      </c>
    </row>
    <row r="32" spans="1:9" ht="30" customHeight="1" x14ac:dyDescent="0.25">
      <c r="I32" s="29" t="str">
        <f t="shared" ref="I32" si="2">IFERROR(INDEX($A$2:$A$31,MATCH(H32,$E$2:$E$31,0)),"")</f>
        <v/>
      </c>
    </row>
    <row r="33" spans="1:9" ht="39" customHeight="1" x14ac:dyDescent="0.25">
      <c r="F33" s="32"/>
      <c r="I33" t="str">
        <f>IFERROR(INDEX($A$12:$A$31,MATCH(#REF!,$E$12:$E$31,0)),"")</f>
        <v/>
      </c>
    </row>
    <row r="34" spans="1:9" x14ac:dyDescent="0.25">
      <c r="A34" t="s">
        <v>46</v>
      </c>
    </row>
    <row r="35" spans="1:9" x14ac:dyDescent="0.25">
      <c r="A35" s="29" t="s">
        <v>43</v>
      </c>
      <c r="F35" t="s">
        <v>5</v>
      </c>
    </row>
    <row r="36" spans="1:9" ht="30" x14ac:dyDescent="0.25">
      <c r="A36" s="29" t="s">
        <v>45</v>
      </c>
    </row>
    <row r="37" spans="1:9" x14ac:dyDescent="0.25">
      <c r="A37" s="29" t="s">
        <v>34</v>
      </c>
    </row>
    <row r="38" spans="1:9" ht="30" x14ac:dyDescent="0.25">
      <c r="A38" s="29" t="s">
        <v>37</v>
      </c>
    </row>
    <row r="39" spans="1:9" x14ac:dyDescent="0.25">
      <c r="A39" s="29" t="s">
        <v>36</v>
      </c>
    </row>
    <row r="40" spans="1:9" x14ac:dyDescent="0.25">
      <c r="A40" s="29" t="s">
        <v>30</v>
      </c>
    </row>
    <row r="41" spans="1:9" x14ac:dyDescent="0.25">
      <c r="A41" s="29" t="s">
        <v>42</v>
      </c>
    </row>
  </sheetData>
  <sheetProtection algorithmName="SHA-512" hashValue="qBBrG/J3JzN73fzOgYrkaSZpTw/aqspkG1ln57LMyku7ocJ20lcjgZyYKnGcV0/5h0HrOA/w9T2qHvnsAub0kw==" saltValue="ERHLYJ0/r4FHd8Q574+lxg==" spinCount="100000" sheet="1" objects="1" scenarios="1"/>
  <sortState xmlns:xlrd2="http://schemas.microsoft.com/office/spreadsheetml/2017/richdata2" ref="A2:I31">
    <sortCondition ref="A35:A41"/>
  </sortState>
  <mergeCells count="1">
    <mergeCell ref="B12:B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6</vt:i4>
      </vt:variant>
    </vt:vector>
  </HeadingPairs>
  <TitlesOfParts>
    <vt:vector size="11" baseType="lpstr">
      <vt:lpstr>NOTICE</vt:lpstr>
      <vt:lpstr>PIECES_A_FOURNIR</vt:lpstr>
      <vt:lpstr>ANXE_1_DEPENSES_PREVISION</vt:lpstr>
      <vt:lpstr>ANXE_2_SYNTHESE</vt:lpstr>
      <vt:lpstr>Matériels</vt:lpstr>
      <vt:lpstr>descriptions</vt:lpstr>
      <vt:lpstr>Libelle</vt:lpstr>
      <vt:lpstr>Liste</vt:lpstr>
      <vt:lpstr>Liste1</vt:lpstr>
      <vt:lpstr>Theme</vt:lpstr>
      <vt:lpstr>Valeur</vt:lpstr>
    </vt:vector>
  </TitlesOfParts>
  <Company>REGION NOUVELLE-AQUITAINE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Noëllie MAGNES</dc:creator>
  <cp:lastModifiedBy>Olivier LE-BOUIL</cp:lastModifiedBy>
  <cp:lastPrinted>2026-03-06T13:42:24Z</cp:lastPrinted>
  <dcterms:created xsi:type="dcterms:W3CDTF">2023-02-24T11:11:04Z</dcterms:created>
  <dcterms:modified xsi:type="dcterms:W3CDTF">2026-10-16T09:12:04Z</dcterms:modified>
</cp:coreProperties>
</file>