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FORET\peuplement\Versions projets\projet pack docu V2\"/>
    </mc:Choice>
  </mc:AlternateContent>
  <xr:revisionPtr revIDLastSave="0" documentId="13_ncr:1_{C78DD458-772E-4974-9F3F-664E676DFCA7}" xr6:coauthVersionLast="47" xr6:coauthVersionMax="47" xr10:uidLastSave="{00000000-0000-0000-0000-000000000000}"/>
  <bookViews>
    <workbookView xWindow="-28920" yWindow="-15" windowWidth="29040" windowHeight="15840" tabRatio="755" xr2:uid="{DCE6FAB9-001E-43B4-83E9-2B09C250B773}"/>
  </bookViews>
  <sheets>
    <sheet name="NOTICE" sheetId="6" r:id="rId1"/>
    <sheet name="ANXE_1_DEPENSES_PREVISION" sheetId="3" r:id="rId2"/>
    <sheet name="ANXE_2_SYNTHESE" sheetId="5" r:id="rId3"/>
    <sheet name="Bareme" sheetId="12" r:id="rId4"/>
    <sheet name="Correspondance des opérations" sheetId="13" r:id="rId5"/>
    <sheet name="INSTRUCTION_DEPENSES_PREVISION" sheetId="1" state="hidden" r:id="rId6"/>
  </sheets>
  <definedNames>
    <definedName name="L_1">Bareme!$F$6:$F$8</definedName>
    <definedName name="L_2">Bareme!$F$9:$F$12</definedName>
    <definedName name="L_3">Bareme!$F$13:$F$16</definedName>
    <definedName name="L_4">Bareme!$F$17:$F$20</definedName>
    <definedName name="L_5">Bareme!$F$21:$F$24</definedName>
    <definedName name="L_6">Bareme!$F$25:$F$27</definedName>
    <definedName name="L_7">Bareme!$F$28:$F$29</definedName>
    <definedName name="L_8">Bareme!$F$30:$F$32</definedName>
    <definedName name="montant">Bareme!$G$6:$G$32</definedName>
    <definedName name="operation">Bareme!$F$6:$F$32</definedName>
    <definedName name="T_1">Bareme!$B$6</definedName>
    <definedName name="T_2">Bareme!$B$7:$B$9</definedName>
    <definedName name="T_3">Bareme!$B$10:$B$13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I14" i="1" l="1"/>
  <c r="Q17" i="1" l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4" i="1"/>
  <c r="O16" i="1"/>
  <c r="S16" i="1" s="1"/>
  <c r="O17" i="1"/>
  <c r="S17" i="1" s="1"/>
  <c r="O18" i="1"/>
  <c r="S18" i="1" s="1"/>
  <c r="O19" i="1"/>
  <c r="S19" i="1" s="1"/>
  <c r="O20" i="1"/>
  <c r="S20" i="1" s="1"/>
  <c r="O21" i="1"/>
  <c r="S21" i="1" s="1"/>
  <c r="O22" i="1"/>
  <c r="S22" i="1" s="1"/>
  <c r="O23" i="1"/>
  <c r="S23" i="1" s="1"/>
  <c r="O24" i="1"/>
  <c r="S24" i="1" s="1"/>
  <c r="O25" i="1"/>
  <c r="S25" i="1" s="1"/>
  <c r="O26" i="1"/>
  <c r="S26" i="1" s="1"/>
  <c r="O27" i="1"/>
  <c r="S27" i="1" s="1"/>
  <c r="O28" i="1"/>
  <c r="S28" i="1" s="1"/>
  <c r="O29" i="1"/>
  <c r="S29" i="1" s="1"/>
  <c r="O30" i="1"/>
  <c r="S30" i="1" s="1"/>
  <c r="O31" i="1"/>
  <c r="S31" i="1" s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K14" i="1"/>
  <c r="J14" i="1"/>
  <c r="E6" i="3" l="1"/>
  <c r="E5" i="3"/>
  <c r="F17" i="1" l="1"/>
  <c r="B18" i="1" l="1"/>
  <c r="B19" i="1"/>
  <c r="B20" i="1"/>
  <c r="B14" i="1"/>
  <c r="C14" i="1"/>
  <c r="D14" i="1"/>
  <c r="F14" i="1"/>
  <c r="B15" i="1"/>
  <c r="C15" i="1"/>
  <c r="D15" i="1"/>
  <c r="F15" i="1"/>
  <c r="B16" i="1"/>
  <c r="C16" i="1"/>
  <c r="D16" i="1"/>
  <c r="F16" i="1"/>
  <c r="B17" i="1"/>
  <c r="C17" i="1"/>
  <c r="D17" i="1"/>
  <c r="C18" i="1"/>
  <c r="D18" i="1"/>
  <c r="F18" i="1"/>
  <c r="C19" i="1"/>
  <c r="D19" i="1"/>
  <c r="F19" i="1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13" i="3"/>
  <c r="A14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13" i="3"/>
  <c r="F20" i="1" l="1"/>
  <c r="F21" i="1"/>
  <c r="F22" i="1"/>
  <c r="F23" i="1"/>
  <c r="F24" i="1"/>
  <c r="F25" i="1"/>
  <c r="F26" i="1"/>
  <c r="F27" i="1"/>
  <c r="F28" i="1"/>
  <c r="F29" i="1"/>
  <c r="F30" i="1"/>
  <c r="F31" i="1"/>
  <c r="F21" i="3" l="1"/>
  <c r="F14" i="3"/>
  <c r="L15" i="1" s="1"/>
  <c r="O15" i="1" s="1"/>
  <c r="S15" i="1" s="1"/>
  <c r="F15" i="3"/>
  <c r="L16" i="1" s="1"/>
  <c r="F16" i="3"/>
  <c r="L17" i="1" s="1"/>
  <c r="F17" i="3"/>
  <c r="L18" i="1" s="1"/>
  <c r="F18" i="3"/>
  <c r="L19" i="1" s="1"/>
  <c r="F19" i="3"/>
  <c r="L20" i="1" s="1"/>
  <c r="F20" i="3"/>
  <c r="L21" i="1" s="1"/>
  <c r="F22" i="3"/>
  <c r="F23" i="3"/>
  <c r="L24" i="1" s="1"/>
  <c r="F24" i="3"/>
  <c r="L25" i="1" s="1"/>
  <c r="F25" i="3"/>
  <c r="L26" i="1" s="1"/>
  <c r="F26" i="3"/>
  <c r="F27" i="3"/>
  <c r="L28" i="1" s="1"/>
  <c r="F28" i="3"/>
  <c r="L29" i="1" s="1"/>
  <c r="F29" i="3"/>
  <c r="F30" i="3"/>
  <c r="F13" i="3"/>
  <c r="L14" i="1" s="1"/>
  <c r="O14" i="1" s="1"/>
  <c r="S14" i="1" s="1"/>
  <c r="H29" i="3" l="1"/>
  <c r="L30" i="1"/>
  <c r="H30" i="3"/>
  <c r="L31" i="1"/>
  <c r="H26" i="3"/>
  <c r="L27" i="1"/>
  <c r="H22" i="3"/>
  <c r="L23" i="1"/>
  <c r="H21" i="3"/>
  <c r="L22" i="1"/>
  <c r="E16" i="1"/>
  <c r="E14" i="1"/>
  <c r="H18" i="3"/>
  <c r="E19" i="1"/>
  <c r="H14" i="3"/>
  <c r="E15" i="1"/>
  <c r="E18" i="1"/>
  <c r="E17" i="1"/>
  <c r="G27" i="1"/>
  <c r="H28" i="3"/>
  <c r="E29" i="1"/>
  <c r="H24" i="3"/>
  <c r="E25" i="1"/>
  <c r="H20" i="3"/>
  <c r="E21" i="1"/>
  <c r="H16" i="3"/>
  <c r="G23" i="1"/>
  <c r="G30" i="1"/>
  <c r="H27" i="3"/>
  <c r="E28" i="1"/>
  <c r="H23" i="3"/>
  <c r="E24" i="1"/>
  <c r="H19" i="3"/>
  <c r="E20" i="1"/>
  <c r="H15" i="3"/>
  <c r="H13" i="3"/>
  <c r="G14" i="1" s="1"/>
  <c r="Q14" i="1" s="1"/>
  <c r="R14" i="1" s="1"/>
  <c r="E31" i="1"/>
  <c r="E27" i="1"/>
  <c r="E23" i="1"/>
  <c r="G31" i="1"/>
  <c r="E30" i="1"/>
  <c r="H25" i="3"/>
  <c r="E26" i="1"/>
  <c r="G22" i="1"/>
  <c r="H17" i="3"/>
  <c r="E22" i="1"/>
  <c r="C6" i="1"/>
  <c r="C5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G18" i="1" l="1"/>
  <c r="G16" i="1"/>
  <c r="Q16" i="1" s="1"/>
  <c r="R16" i="1" s="1"/>
  <c r="G15" i="1"/>
  <c r="Q15" i="1" s="1"/>
  <c r="R15" i="1" s="1"/>
  <c r="G19" i="1"/>
  <c r="G17" i="1"/>
  <c r="G28" i="1"/>
  <c r="G29" i="1"/>
  <c r="G26" i="1"/>
  <c r="G24" i="1"/>
  <c r="G25" i="1"/>
  <c r="G20" i="1"/>
  <c r="G21" i="1"/>
  <c r="D6" i="5"/>
  <c r="D5" i="5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4" i="1"/>
  <c r="F8" i="3" l="1"/>
  <c r="D10" i="5" s="1"/>
  <c r="Q13" i="1"/>
  <c r="D9" i="1" l="1"/>
  <c r="D1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tc={9BF8C964-9ED1-4D53-89E5-E8AE632B4642}</author>
  </authors>
  <commentList>
    <comment ref="O2" authorId="0" shapeId="0" xr:uid="{9BF8C964-9ED1-4D53-89E5-E8AE632B464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Autorisation pour changer la date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Violaine DURIEC</author>
  </authors>
  <commentList>
    <comment ref="P12" authorId="0" shapeId="0" xr:uid="{2C929D50-0CA5-40B0-9773-988A40646F62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à saisir</t>
        </r>
      </text>
    </comment>
    <comment ref="R12" authorId="0" shapeId="0" xr:uid="{109DB5C2-64FE-4934-8ABC-11B902EAC2C6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saisir obligatoirement un motif dès que des dépenses ont été identifiées comme inéligibles</t>
        </r>
      </text>
    </comment>
    <comment ref="N13" authorId="0" shapeId="0" xr:uid="{9C5F3514-0B98-4534-BA77-E3D41B4B13E8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Application des différents planchers et plafonds surfaciques</t>
        </r>
      </text>
    </comment>
  </commentList>
</comments>
</file>

<file path=xl/sharedStrings.xml><?xml version="1.0" encoding="utf-8"?>
<sst xmlns="http://schemas.openxmlformats.org/spreadsheetml/2006/main" count="279" uniqueCount="142">
  <si>
    <t>Doc version : V1</t>
  </si>
  <si>
    <t>FONDS EUROPEEN AGRICOLE POUR LE DEVELOPPEMENT RURAL (FEADER)</t>
  </si>
  <si>
    <t>Porteur du  projet :</t>
  </si>
  <si>
    <t>Intitulé du projet :</t>
  </si>
  <si>
    <t>ANNEXE 1</t>
  </si>
  <si>
    <t>Dépenses previsionnelles</t>
  </si>
  <si>
    <t>ANNEXE 2</t>
  </si>
  <si>
    <t>Synthèse</t>
  </si>
  <si>
    <t>INSTRUCTION</t>
  </si>
  <si>
    <t>Vous trouverez dans les onglets "Barème" et "Correspondance des opérations" des informations utiles pour compléter votre demande d'aide.</t>
  </si>
  <si>
    <t xml:space="preserve"> </t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</si>
  <si>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générés automatiquement Annexe 2 seront à reporter dans l'onglet plan de financement de votre demande, bloc </t>
    </r>
  </si>
  <si>
    <t xml:space="preserve"> "Dépenses prévisionnelles" sur "Mes démarches en Nouvelle-Aquitaine " https://mdna.nouvelle-aquitaine.pro/craPortailBO/</t>
  </si>
  <si>
    <t>Des planchers et plafonds surfaciques sont appliqués selon les typologies de travaux et les essences concernées, veuillez vous référer au Cahier des charges du dispositif pour compléter cette annexe 1.</t>
  </si>
  <si>
    <t>Légende document:</t>
  </si>
  <si>
    <t>Cellule remplie automatiquement avec une formule</t>
  </si>
  <si>
    <t>Cellule à compléter</t>
  </si>
  <si>
    <t xml:space="preserve">ANNEXE 1: DEPENSES PREVISIONNELLES </t>
  </si>
  <si>
    <t>Montant total présenté avec OCS (€ HT)</t>
  </si>
  <si>
    <t>Essence d'arbres</t>
  </si>
  <si>
    <t>Description des Dépenses</t>
  </si>
  <si>
    <t>Typologie de Travaux</t>
  </si>
  <si>
    <t>Opérations</t>
  </si>
  <si>
    <t>Montant du forfait / ha en €</t>
  </si>
  <si>
    <t xml:space="preserve">surface en ha </t>
  </si>
  <si>
    <t>Montant de la dépense</t>
  </si>
  <si>
    <t xml:space="preserve">Commentaires </t>
  </si>
  <si>
    <t>autres essences</t>
  </si>
  <si>
    <t>Compléments</t>
  </si>
  <si>
    <t>Peupliers</t>
  </si>
  <si>
    <t>Chêne liège</t>
  </si>
  <si>
    <t>TTC</t>
  </si>
  <si>
    <t>HT</t>
  </si>
  <si>
    <t xml:space="preserve">ANNEXE 3: SYNTHESE </t>
  </si>
  <si>
    <t xml:space="preserve">Porteur du  projet : </t>
  </si>
  <si>
    <t xml:space="preserve">Intitulé du projet : </t>
  </si>
  <si>
    <t>Type de Depense</t>
  </si>
  <si>
    <t>Montant total après application des Options de coûts simplifiés
(A reporter dans MDNA)</t>
  </si>
  <si>
    <t>Travaux</t>
  </si>
  <si>
    <t>TOTAL Projet</t>
  </si>
  <si>
    <t>Les valeurs de ce tableau sont à reporter dans l'onglet plan de financement de votre demande d'aide sur "Mes Demarches en Nouvelle-Aquitaine"</t>
  </si>
  <si>
    <t>Ces données correspondent à l'application du barème et non à l'instruction du dossier (application des règles du FEADER et du cahier des charges). 
Il existe notamment des règles d'interventions financières dont des planchers et des plafonds surfaciques.</t>
  </si>
  <si>
    <t>Types de dépenses</t>
  </si>
  <si>
    <t>Essence d'arbre</t>
  </si>
  <si>
    <t xml:space="preserve">Typologie de travaux </t>
  </si>
  <si>
    <t xml:space="preserve">Opérations </t>
  </si>
  <si>
    <t xml:space="preserve">Travaux dans les peupleraies </t>
  </si>
  <si>
    <t>Peuplier</t>
  </si>
  <si>
    <t xml:space="preserve">Premier boisement Peuplier </t>
  </si>
  <si>
    <t xml:space="preserve">Travaux dans les suberaies densité faible </t>
  </si>
  <si>
    <t xml:space="preserve">Elagage Peuplier </t>
  </si>
  <si>
    <t xml:space="preserve">Travaux dans les suberaies densité moyenne </t>
  </si>
  <si>
    <t xml:space="preserve">Reboisement Peuplier </t>
  </si>
  <si>
    <t>Travaux dans les suberaies densité forte</t>
  </si>
  <si>
    <t xml:space="preserve">Amélioration suberaies densité faible débroussaillement </t>
  </si>
  <si>
    <t>Améliorations autres essences</t>
  </si>
  <si>
    <t>Amélioration suberaies densité faible dégagement -détourage</t>
  </si>
  <si>
    <t>Régénération naturelle</t>
  </si>
  <si>
    <t xml:space="preserve">Amélioration suberaies densité faible dépressage </t>
  </si>
  <si>
    <t xml:space="preserve">Enrichissement </t>
  </si>
  <si>
    <t>Amélioration suberaies densité faible taille de formation-élagage</t>
  </si>
  <si>
    <t xml:space="preserve">Amélioration suberaies densité moyenne débroussaillement </t>
  </si>
  <si>
    <t>Amélioration suberaies densité moyenne dégagement -détourage</t>
  </si>
  <si>
    <t xml:space="preserve">Amélioration suberaies densité moyenne dépressage </t>
  </si>
  <si>
    <t>Amélioration suberaies densité moyenne taille de formation-élagage</t>
  </si>
  <si>
    <t xml:space="preserve">Amélioration suberaies densité forte débroussaillement </t>
  </si>
  <si>
    <t>Amélioration suberaies densité forte dégagement -détourage</t>
  </si>
  <si>
    <t xml:space="preserve">Amélioration suberaies densité forte dépressage </t>
  </si>
  <si>
    <t>Amélioration suberaies densité forte taille de formation-élagage</t>
  </si>
  <si>
    <t>Dépressage résineux ou feuillus</t>
  </si>
  <si>
    <t xml:space="preserve">Balivage ou 1ère éclaircie </t>
  </si>
  <si>
    <t>1ère coupe d'irrégularisation feuillus ou résineux</t>
  </si>
  <si>
    <t xml:space="preserve">Elagage feuillus ou résineux  </t>
  </si>
  <si>
    <t>Régénération naturelle feuillus sans destruction ensouchement</t>
  </si>
  <si>
    <t xml:space="preserve">Régénération naturelle feuillus avec destruction ensouchement  </t>
  </si>
  <si>
    <t xml:space="preserve">Régénération résineuse </t>
  </si>
  <si>
    <t xml:space="preserve">Enrichissement feuillus </t>
  </si>
  <si>
    <t xml:space="preserve">Enrichissement résineux </t>
  </si>
  <si>
    <t>Protection ou traitement hylobe après plantation</t>
  </si>
  <si>
    <t xml:space="preserve">Répulsif </t>
  </si>
  <si>
    <t xml:space="preserve">Protection individuelle </t>
  </si>
  <si>
    <t>Cahier des charges</t>
  </si>
  <si>
    <t>MDNA thématique projet</t>
  </si>
  <si>
    <t>MDNA type intervention par parcelle</t>
  </si>
  <si>
    <t>A</t>
  </si>
  <si>
    <t>1er boisement</t>
  </si>
  <si>
    <t>C5</t>
  </si>
  <si>
    <t xml:space="preserve">amélioration feuillus </t>
  </si>
  <si>
    <t>B1</t>
  </si>
  <si>
    <t xml:space="preserve"> reboisement feuillus</t>
  </si>
  <si>
    <t>C7</t>
  </si>
  <si>
    <t>amélioration feuillus OU amélioration peuplement diversifié</t>
  </si>
  <si>
    <t>C1</t>
  </si>
  <si>
    <t>amélioration feuillus OU amélioration résineux OU amélioration peuplement diversifié</t>
  </si>
  <si>
    <t>C2</t>
  </si>
  <si>
    <t>C3</t>
  </si>
  <si>
    <t>C4 ou C6</t>
  </si>
  <si>
    <t>B2</t>
  </si>
  <si>
    <t>Reboisement feuillus  OU Reboisement mélange d'essence</t>
  </si>
  <si>
    <t>Reboisement résineux  OU Reboisement mélange d'essence</t>
  </si>
  <si>
    <t>B3</t>
  </si>
  <si>
    <t>Reboisement résineux OU Reboisement mélange d'essence</t>
  </si>
  <si>
    <t>B4</t>
  </si>
  <si>
    <t>Reboisement feuillus OU Reboisement résineux OU Reboisement mélange d'essence</t>
  </si>
  <si>
    <t>onglet masqué au demandeur / PJ instructeur</t>
  </si>
  <si>
    <t xml:space="preserve">ANNEXE INSTRUCTION : DEPENSES PREVISIONNELLES </t>
  </si>
  <si>
    <t>légende tableau : en bleu : report des données demandeur / en vert : à corriger par l'instructeur = analyse du caractère raisonnable des coûts / en jaune : à compléter = analyse de l'éligibilité des dépenses</t>
  </si>
  <si>
    <t>Description de la dépense</t>
  </si>
  <si>
    <t>Montant éligible</t>
  </si>
  <si>
    <t xml:space="preserve">Montant inéligible </t>
  </si>
  <si>
    <t xml:space="preserve">Motif d'inéligibilité </t>
  </si>
  <si>
    <t>Montant retenu</t>
  </si>
  <si>
    <t>Commentaires</t>
  </si>
  <si>
    <t>surface éligible en ha</t>
  </si>
  <si>
    <t xml:space="preserve">Montant retenu </t>
  </si>
  <si>
    <t>Dépenses de personnel</t>
  </si>
  <si>
    <t>Dépenses de déplacements/frais de mission</t>
  </si>
  <si>
    <t>Matériel/équipements</t>
  </si>
  <si>
    <t>Dépenses de fonctionnement (frais généraux, frais de structures)</t>
  </si>
  <si>
    <t>Dépenses immatérielles (études, conseil, diagnostics…)</t>
  </si>
  <si>
    <t>Coûts indirects</t>
  </si>
  <si>
    <t>Prestations de services</t>
  </si>
  <si>
    <t>Achat de terrain / bien immeuble</t>
  </si>
  <si>
    <t>Dépenses d'amortissements</t>
  </si>
  <si>
    <t>Contributions en nature</t>
  </si>
  <si>
    <t>Dépenses auto-construction</t>
  </si>
  <si>
    <t>Autres</t>
  </si>
  <si>
    <t>Montants retenus</t>
  </si>
  <si>
    <t>dépassement plafond 20ha</t>
  </si>
  <si>
    <t>dépassement plafond 5ha</t>
  </si>
  <si>
    <t>hors plancher 1ha</t>
  </si>
  <si>
    <t>hors plancher 0,5ha</t>
  </si>
  <si>
    <t>Autres essences</t>
  </si>
  <si>
    <t>Transformation de parcelles forestières</t>
  </si>
  <si>
    <t>Amélioration de peuplement forestier</t>
  </si>
  <si>
    <t>V2</t>
  </si>
  <si>
    <t>valable à partir du : 20/11/24</t>
  </si>
  <si>
    <t>Annexe masquée réservée au service instructeur</t>
  </si>
  <si>
    <t>DEMANDE D'AIDE dispositif 73.08.01</t>
  </si>
  <si>
    <t>Investir dans le renouvellement des forêts et l'adaptation au changement climatique</t>
  </si>
  <si>
    <t>Ce fichier est une annexe technique du formulaire de demande FEADER</t>
  </si>
  <si>
    <t>N° dossier MDNA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</si>
</sst>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</numFmts>
  <fonts count="49" x14ac:knownFonts="1">
    <font>
      <sz val="11"/>
      <color theme="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Verdana"/>
      <family val="2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Segoe UI"/>
      <family val="2"/>
    </font>
    <font>
      <b/>
      <sz val="16"/>
      <color theme="4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6" fillId="0" borderId="0" applyNumberFormat="0" applyFill="0" applyBorder="0" applyAlignment="0" applyProtection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1" fillId="8" borderId="15" applyNumberFormat="0" applyAlignment="0">
      <protection locked="0"/>
    </xf>
    <xf numFmtId="0" fontId="25" fillId="0" borderId="8" applyNumberFormat="0">
      <alignment horizontal="left" vertical="center" wrapText="1"/>
      <protection locked="0"/>
    </xf>
    <xf numFmtId="0" fontId="26" fillId="0" borderId="12">
      <alignment horizontal="left" vertical="center"/>
      <protection locked="0"/>
    </xf>
    <xf numFmtId="0" fontId="21" fillId="7" borderId="16" applyNumberFormat="0" applyFont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18" fillId="0" borderId="0"/>
    <xf numFmtId="9" fontId="21" fillId="0" borderId="0" applyFont="0" applyFill="0" applyBorder="0" applyAlignment="0" applyProtection="0"/>
    <xf numFmtId="0" fontId="21" fillId="9" borderId="8" applyNumberFormat="0" applyFont="0" applyBorder="0" applyAlignment="0">
      <alignment horizontal="center" vertical="center"/>
    </xf>
    <xf numFmtId="0" fontId="27" fillId="0" borderId="8" applyNumberFormat="0" applyAlignment="0">
      <protection locked="0"/>
    </xf>
    <xf numFmtId="0" fontId="21" fillId="0" borderId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8" fillId="0" borderId="0"/>
  </cellStyleXfs>
  <cellXfs count="186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4" borderId="4" xfId="0" applyFont="1" applyFill="1" applyBorder="1" applyAlignment="1">
      <alignment horizontal="center" vertical="center" wrapText="1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0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6" fillId="2" borderId="0" xfId="1" applyFont="1" applyFill="1" applyBorder="1" applyAlignment="1">
      <alignment horizontal="left" vertical="center" indent="2"/>
    </xf>
    <xf numFmtId="0" fontId="17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2" fillId="2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30" fillId="11" borderId="4" xfId="0" applyFont="1" applyFill="1" applyBorder="1" applyAlignment="1">
      <alignment horizontal="center" vertical="center" wrapText="1"/>
    </xf>
    <xf numFmtId="0" fontId="0" fillId="5" borderId="5" xfId="0" applyFill="1" applyBorder="1"/>
    <xf numFmtId="166" fontId="0" fillId="2" borderId="10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/>
    </xf>
    <xf numFmtId="0" fontId="0" fillId="5" borderId="5" xfId="0" applyFill="1" applyBorder="1" applyAlignment="1" applyProtection="1">
      <alignment horizontal="left" vertical="center" wrapText="1"/>
      <protection locked="0"/>
    </xf>
    <xf numFmtId="0" fontId="0" fillId="5" borderId="5" xfId="0" applyFill="1" applyBorder="1" applyAlignment="1" applyProtection="1">
      <alignment vertical="center" wrapText="1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166" fontId="0" fillId="5" borderId="5" xfId="0" applyNumberForma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6" fontId="0" fillId="14" borderId="28" xfId="0" applyNumberFormat="1" applyFill="1" applyBorder="1" applyAlignment="1">
      <alignment horizontal="center" vertical="center"/>
    </xf>
    <xf numFmtId="166" fontId="0" fillId="14" borderId="5" xfId="0" applyNumberFormat="1" applyFill="1" applyBorder="1" applyAlignment="1">
      <alignment horizontal="center" vertical="center"/>
    </xf>
    <xf numFmtId="0" fontId="0" fillId="14" borderId="30" xfId="0" applyFill="1" applyBorder="1"/>
    <xf numFmtId="0" fontId="0" fillId="3" borderId="8" xfId="0" applyFill="1" applyBorder="1"/>
    <xf numFmtId="166" fontId="31" fillId="14" borderId="4" xfId="22" applyNumberFormat="1" applyFont="1" applyFill="1" applyBorder="1" applyAlignment="1" applyProtection="1">
      <alignment horizontal="center" vertical="center"/>
    </xf>
    <xf numFmtId="166" fontId="33" fillId="14" borderId="4" xfId="23" quotePrefix="1" applyNumberFormat="1" applyFont="1" applyFill="1" applyBorder="1" applyAlignment="1" applyProtection="1">
      <alignment horizontal="center" vertical="center"/>
    </xf>
    <xf numFmtId="0" fontId="31" fillId="0" borderId="4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0" fillId="15" borderId="0" xfId="0" applyFill="1"/>
    <xf numFmtId="0" fontId="37" fillId="0" borderId="0" xfId="0" applyFont="1"/>
    <xf numFmtId="0" fontId="37" fillId="0" borderId="0" xfId="0" applyFont="1" applyAlignment="1" applyProtection="1">
      <alignment vertical="center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0" fillId="14" borderId="5" xfId="0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textRotation="90" wrapText="1"/>
    </xf>
    <xf numFmtId="164" fontId="4" fillId="0" borderId="0" xfId="0" applyNumberFormat="1" applyFont="1" applyAlignment="1" applyProtection="1">
      <alignment horizontal="center"/>
      <protection locked="0"/>
    </xf>
    <xf numFmtId="0" fontId="5" fillId="4" borderId="17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2" borderId="0" xfId="0" applyNumberFormat="1" applyFill="1"/>
    <xf numFmtId="1" fontId="4" fillId="0" borderId="0" xfId="0" applyNumberFormat="1" applyFont="1" applyAlignment="1" applyProtection="1">
      <alignment horizontal="center"/>
      <protection locked="0"/>
    </xf>
    <xf numFmtId="1" fontId="0" fillId="2" borderId="0" xfId="0" applyNumberFormat="1" applyFill="1" applyProtection="1">
      <protection locked="0"/>
    </xf>
    <xf numFmtId="1" fontId="5" fillId="2" borderId="0" xfId="0" applyNumberFormat="1" applyFont="1" applyFill="1" applyAlignment="1" applyProtection="1">
      <alignment horizontal="center" vertical="center"/>
      <protection locked="0"/>
    </xf>
    <xf numFmtId="1" fontId="30" fillId="11" borderId="4" xfId="0" applyNumberFormat="1" applyFont="1" applyFill="1" applyBorder="1" applyAlignment="1">
      <alignment horizontal="center" vertical="center" wrapText="1"/>
    </xf>
    <xf numFmtId="1" fontId="0" fillId="0" borderId="0" xfId="0" applyNumberFormat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35" fillId="0" borderId="19" xfId="0" applyNumberFormat="1" applyFont="1" applyBorder="1" applyAlignment="1">
      <alignment horizontal="left" vertical="center"/>
    </xf>
    <xf numFmtId="0" fontId="34" fillId="0" borderId="26" xfId="0" applyFont="1" applyBorder="1"/>
    <xf numFmtId="43" fontId="34" fillId="0" borderId="28" xfId="0" applyNumberFormat="1" applyFont="1" applyBorder="1"/>
    <xf numFmtId="0" fontId="34" fillId="0" borderId="27" xfId="0" applyFont="1" applyBorder="1" applyAlignment="1">
      <alignment horizontal="left"/>
    </xf>
    <xf numFmtId="0" fontId="34" fillId="0" borderId="25" xfId="0" applyFont="1" applyBorder="1" applyAlignment="1">
      <alignment horizontal="left"/>
    </xf>
    <xf numFmtId="43" fontId="34" fillId="0" borderId="7" xfId="0" applyNumberFormat="1" applyFont="1" applyBorder="1"/>
    <xf numFmtId="0" fontId="34" fillId="0" borderId="26" xfId="0" applyFont="1" applyBorder="1" applyAlignment="1">
      <alignment horizontal="left"/>
    </xf>
    <xf numFmtId="43" fontId="34" fillId="0" borderId="29" xfId="0" applyNumberFormat="1" applyFont="1" applyBorder="1"/>
    <xf numFmtId="0" fontId="34" fillId="0" borderId="12" xfId="0" applyFont="1" applyBorder="1" applyAlignment="1">
      <alignment horizontal="left"/>
    </xf>
    <xf numFmtId="43" fontId="34" fillId="0" borderId="5" xfId="0" applyNumberFormat="1" applyFont="1" applyBorder="1"/>
    <xf numFmtId="0" fontId="34" fillId="0" borderId="12" xfId="0" applyFont="1" applyBorder="1" applyAlignment="1">
      <alignment horizontal="left" vertical="center"/>
    </xf>
    <xf numFmtId="0" fontId="30" fillId="6" borderId="4" xfId="0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0" fillId="2" borderId="22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34" fillId="0" borderId="26" xfId="0" applyFont="1" applyBorder="1" applyAlignment="1">
      <alignment wrapText="1"/>
    </xf>
    <xf numFmtId="0" fontId="34" fillId="0" borderId="27" xfId="0" applyFont="1" applyBorder="1" applyAlignment="1">
      <alignment horizontal="left" wrapText="1"/>
    </xf>
    <xf numFmtId="0" fontId="34" fillId="0" borderId="25" xfId="0" applyFont="1" applyBorder="1" applyAlignment="1">
      <alignment horizontal="left" wrapText="1"/>
    </xf>
    <xf numFmtId="0" fontId="43" fillId="0" borderId="8" xfId="0" applyFont="1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30" fillId="2" borderId="1" xfId="0" applyFont="1" applyFill="1" applyBorder="1" applyAlignment="1">
      <alignment horizontal="center" vertical="center" wrapText="1"/>
    </xf>
    <xf numFmtId="0" fontId="41" fillId="2" borderId="38" xfId="0" applyFont="1" applyFill="1" applyBorder="1" applyAlignment="1">
      <alignment wrapText="1"/>
    </xf>
    <xf numFmtId="0" fontId="41" fillId="2" borderId="39" xfId="0" applyFont="1" applyFill="1" applyBorder="1" applyAlignment="1">
      <alignment wrapText="1"/>
    </xf>
    <xf numFmtId="0" fontId="34" fillId="0" borderId="40" xfId="0" applyFont="1" applyBorder="1" applyAlignment="1">
      <alignment horizontal="left" wrapText="1"/>
    </xf>
    <xf numFmtId="0" fontId="34" fillId="0" borderId="41" xfId="0" applyFont="1" applyBorder="1" applyAlignment="1">
      <alignment horizontal="left" wrapText="1"/>
    </xf>
    <xf numFmtId="0" fontId="34" fillId="0" borderId="42" xfId="0" applyFont="1" applyBorder="1" applyAlignment="1">
      <alignment horizontal="left" wrapText="1"/>
    </xf>
    <xf numFmtId="0" fontId="34" fillId="0" borderId="41" xfId="0" applyFont="1" applyBorder="1" applyAlignment="1">
      <alignment horizontal="left" vertical="center" wrapText="1"/>
    </xf>
    <xf numFmtId="0" fontId="43" fillId="0" borderId="36" xfId="0" applyFont="1" applyBorder="1" applyAlignment="1">
      <alignment wrapText="1"/>
    </xf>
    <xf numFmtId="2" fontId="0" fillId="5" borderId="5" xfId="0" applyNumberFormat="1" applyFill="1" applyBorder="1" applyAlignment="1">
      <alignment horizontal="center" vertical="center"/>
    </xf>
    <xf numFmtId="0" fontId="43" fillId="0" borderId="32" xfId="0" applyFont="1" applyBorder="1" applyAlignment="1">
      <alignment wrapText="1"/>
    </xf>
    <xf numFmtId="0" fontId="22" fillId="2" borderId="0" xfId="0" applyFont="1" applyFill="1" applyAlignment="1">
      <alignment horizontal="left" indent="1"/>
    </xf>
    <xf numFmtId="0" fontId="34" fillId="0" borderId="43" xfId="0" applyFont="1" applyBorder="1" applyAlignment="1">
      <alignment horizontal="left"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34" fillId="0" borderId="46" xfId="0" applyFont="1" applyBorder="1" applyAlignment="1">
      <alignment horizontal="left" wrapText="1"/>
    </xf>
    <xf numFmtId="0" fontId="0" fillId="0" borderId="47" xfId="0" applyBorder="1" applyAlignment="1">
      <alignment wrapText="1"/>
    </xf>
    <xf numFmtId="0" fontId="47" fillId="0" borderId="0" xfId="0" applyFont="1"/>
    <xf numFmtId="0" fontId="0" fillId="5" borderId="5" xfId="0" applyFill="1" applyBorder="1" applyProtection="1">
      <protection locked="0"/>
    </xf>
    <xf numFmtId="166" fontId="0" fillId="16" borderId="9" xfId="0" applyNumberFormat="1" applyFill="1" applyBorder="1"/>
    <xf numFmtId="166" fontId="0" fillId="16" borderId="5" xfId="0" applyNumberFormat="1" applyFill="1" applyBorder="1" applyAlignment="1">
      <alignment horizontal="center" vertical="center"/>
    </xf>
    <xf numFmtId="166" fontId="0" fillId="16" borderId="9" xfId="0" applyNumberFormat="1" applyFill="1" applyBorder="1" applyProtection="1">
      <protection locked="0"/>
    </xf>
    <xf numFmtId="4" fontId="0" fillId="5" borderId="5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wrapText="1"/>
    </xf>
    <xf numFmtId="0" fontId="0" fillId="0" borderId="30" xfId="0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 vertical="center" wrapText="1"/>
    </xf>
    <xf numFmtId="0" fontId="3" fillId="13" borderId="1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164" fontId="4" fillId="12" borderId="2" xfId="0" applyNumberFormat="1" applyFont="1" applyFill="1" applyBorder="1" applyAlignment="1" applyProtection="1">
      <alignment horizontal="center" vertical="center"/>
      <protection locked="0"/>
    </xf>
    <xf numFmtId="164" fontId="4" fillId="12" borderId="3" xfId="0" applyNumberFormat="1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166" fontId="0" fillId="14" borderId="22" xfId="0" applyNumberFormat="1" applyFill="1" applyBorder="1" applyAlignment="1">
      <alignment horizontal="center" vertical="center"/>
    </xf>
    <xf numFmtId="166" fontId="0" fillId="14" borderId="13" xfId="0" applyNumberForma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4" fillId="14" borderId="4" xfId="0" applyNumberFormat="1" applyFont="1" applyFill="1" applyBorder="1" applyAlignment="1">
      <alignment horizontal="center" vertical="center"/>
    </xf>
    <xf numFmtId="164" fontId="4" fillId="14" borderId="1" xfId="0" applyNumberFormat="1" applyFont="1" applyFill="1" applyBorder="1" applyAlignment="1">
      <alignment horizontal="center" vertical="center"/>
    </xf>
    <xf numFmtId="164" fontId="4" fillId="14" borderId="24" xfId="0" applyNumberFormat="1" applyFont="1" applyFill="1" applyBorder="1" applyAlignment="1">
      <alignment horizontal="center" vertical="center"/>
    </xf>
    <xf numFmtId="0" fontId="3" fillId="13" borderId="24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left" vertical="top" wrapText="1"/>
    </xf>
    <xf numFmtId="0" fontId="0" fillId="0" borderId="0" xfId="0" applyAlignment="1">
      <alignment horizontal="right"/>
    </xf>
    <xf numFmtId="164" fontId="38" fillId="0" borderId="21" xfId="0" applyNumberFormat="1" applyFont="1" applyBorder="1" applyAlignment="1">
      <alignment horizontal="left" vertical="center"/>
    </xf>
    <xf numFmtId="164" fontId="38" fillId="0" borderId="31" xfId="0" applyNumberFormat="1" applyFont="1" applyBorder="1" applyAlignment="1">
      <alignment horizontal="left" vertical="center"/>
    </xf>
    <xf numFmtId="164" fontId="38" fillId="0" borderId="14" xfId="0" applyNumberFormat="1" applyFont="1" applyBorder="1" applyAlignment="1">
      <alignment horizontal="left" vertical="center"/>
    </xf>
    <xf numFmtId="164" fontId="39" fillId="4" borderId="18" xfId="0" applyNumberFormat="1" applyFont="1" applyFill="1" applyBorder="1" applyAlignment="1">
      <alignment horizontal="center" vertical="center"/>
    </xf>
    <xf numFmtId="164" fontId="39" fillId="4" borderId="20" xfId="0" applyNumberFormat="1" applyFont="1" applyFill="1" applyBorder="1" applyAlignment="1">
      <alignment horizontal="center" vertical="center"/>
    </xf>
    <xf numFmtId="164" fontId="40" fillId="0" borderId="29" xfId="0" applyNumberFormat="1" applyFont="1" applyBorder="1" applyAlignment="1">
      <alignment horizontal="center" vertical="center"/>
    </xf>
    <xf numFmtId="164" fontId="40" fillId="0" borderId="5" xfId="0" applyNumberFormat="1" applyFont="1" applyBorder="1" applyAlignment="1">
      <alignment horizontal="center" vertical="center"/>
    </xf>
    <xf numFmtId="164" fontId="40" fillId="0" borderId="6" xfId="0" applyNumberFormat="1" applyFont="1" applyBorder="1" applyAlignment="1">
      <alignment horizontal="center" vertical="center"/>
    </xf>
    <xf numFmtId="164" fontId="40" fillId="0" borderId="7" xfId="0" applyNumberFormat="1" applyFont="1" applyBorder="1" applyAlignment="1">
      <alignment horizontal="center" vertical="center"/>
    </xf>
    <xf numFmtId="164" fontId="40" fillId="0" borderId="28" xfId="0" applyNumberFormat="1" applyFont="1" applyBorder="1" applyAlignment="1">
      <alignment horizontal="center" vertical="center" wrapText="1"/>
    </xf>
    <xf numFmtId="164" fontId="40" fillId="0" borderId="5" xfId="0" applyNumberFormat="1" applyFont="1" applyBorder="1" applyAlignment="1">
      <alignment horizontal="center" vertical="center" wrapText="1"/>
    </xf>
    <xf numFmtId="164" fontId="40" fillId="0" borderId="7" xfId="0" applyNumberFormat="1" applyFont="1" applyBorder="1" applyAlignment="1">
      <alignment horizontal="center" vertical="center" wrapText="1"/>
    </xf>
    <xf numFmtId="164" fontId="41" fillId="0" borderId="28" xfId="0" applyNumberFormat="1" applyFont="1" applyBorder="1" applyAlignment="1">
      <alignment horizontal="center" vertical="center" wrapText="1"/>
    </xf>
    <xf numFmtId="164" fontId="41" fillId="0" borderId="5" xfId="0" applyNumberFormat="1" applyFont="1" applyBorder="1" applyAlignment="1">
      <alignment horizontal="center" vertical="center" wrapText="1"/>
    </xf>
    <xf numFmtId="164" fontId="41" fillId="0" borderId="7" xfId="0" applyNumberFormat="1" applyFont="1" applyBorder="1" applyAlignment="1">
      <alignment horizontal="center" vertical="center" wrapText="1"/>
    </xf>
    <xf numFmtId="164" fontId="44" fillId="0" borderId="21" xfId="0" applyNumberFormat="1" applyFont="1" applyBorder="1" applyAlignment="1">
      <alignment horizontal="left" vertical="center" wrapText="1"/>
    </xf>
    <xf numFmtId="164" fontId="44" fillId="0" borderId="31" xfId="0" applyNumberFormat="1" applyFont="1" applyBorder="1" applyAlignment="1">
      <alignment horizontal="left" vertical="center" wrapText="1"/>
    </xf>
    <xf numFmtId="164" fontId="44" fillId="0" borderId="14" xfId="0" applyNumberFormat="1" applyFont="1" applyBorder="1" applyAlignment="1">
      <alignment horizontal="left" vertical="center" wrapText="1"/>
    </xf>
    <xf numFmtId="164" fontId="41" fillId="0" borderId="29" xfId="0" applyNumberFormat="1" applyFont="1" applyBorder="1" applyAlignment="1">
      <alignment horizontal="center" vertical="center" wrapText="1"/>
    </xf>
    <xf numFmtId="164" fontId="41" fillId="0" borderId="6" xfId="0" applyNumberFormat="1" applyFont="1" applyBorder="1" applyAlignment="1">
      <alignment horizontal="center" vertical="center" wrapText="1"/>
    </xf>
    <xf numFmtId="164" fontId="44" fillId="0" borderId="22" xfId="0" applyNumberFormat="1" applyFont="1" applyBorder="1" applyAlignment="1">
      <alignment horizontal="left" vertical="center" wrapText="1"/>
    </xf>
    <xf numFmtId="164" fontId="44" fillId="0" borderId="34" xfId="0" applyNumberFormat="1" applyFont="1" applyBorder="1" applyAlignment="1">
      <alignment horizontal="left" vertical="center" wrapText="1"/>
    </xf>
    <xf numFmtId="164" fontId="44" fillId="0" borderId="13" xfId="0" applyNumberFormat="1" applyFont="1" applyBorder="1" applyAlignment="1">
      <alignment horizontal="left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166" fontId="36" fillId="10" borderId="22" xfId="0" applyNumberFormat="1" applyFont="1" applyFill="1" applyBorder="1" applyAlignment="1">
      <alignment horizontal="center" vertical="center"/>
    </xf>
    <xf numFmtId="166" fontId="36" fillId="10" borderId="13" xfId="0" applyNumberFormat="1" applyFont="1" applyFill="1" applyBorder="1" applyAlignment="1">
      <alignment horizontal="center" vertical="center"/>
    </xf>
    <xf numFmtId="0" fontId="30" fillId="11" borderId="22" xfId="0" applyFont="1" applyFill="1" applyBorder="1" applyAlignment="1">
      <alignment horizontal="center" vertical="center" wrapText="1"/>
    </xf>
    <xf numFmtId="0" fontId="30" fillId="11" borderId="13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164" fontId="4" fillId="3" borderId="22" xfId="0" applyNumberFormat="1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</cellXfs>
  <cellStyles count="25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" xfId="22" builtinId="3"/>
    <cellStyle name="Milliers 2" xfId="10" xr:uid="{9427C512-AB1E-4B16-B66A-DF297B1F6B14}"/>
    <cellStyle name="Milliers 3" xfId="4" xr:uid="{2D7C8310-F07A-4AB4-9DF8-348FD959035D}"/>
    <cellStyle name="Monétaire" xfId="23" builtinId="4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 3" xfId="24" xr:uid="{3C7B2874-21FD-4E5D-B203-7827FED108EA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0"/>
  <tableStyles count="0" defaultTableStyle="TableStyleMedium2" defaultPivotStyle="PivotStyleLight16"/>
  <colors>
    <mruColors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Quentin CHAFFAUX" id="{BB2A5947-0B7E-4844-9444-2D1A2C493207}" userId="S::quentin.chaffaux@nouvelle-aquitaine.fr::dc91f176-988c-4fcd-b11c-8cf754bccf40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2" dT="2023-12-08T08:19:51.47" personId="{BB2A5947-0B7E-4844-9444-2D1A2C493207}" id="{9BF8C964-9ED1-4D53-89E5-E8AE632B4642}">
    <text>Autorisation pour changer la date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94"/>
  <sheetViews>
    <sheetView tabSelected="1" zoomScale="90" zoomScaleNormal="90" workbookViewId="0">
      <selection activeCell="B12" sqref="B12"/>
    </sheetView>
  </sheetViews>
  <sheetFormatPr baseColWidth="10" defaultColWidth="11.42578125" defaultRowHeight="15" x14ac:dyDescent="0.25"/>
  <cols>
    <col min="2" max="2" width="46.140625" customWidth="1"/>
    <col min="5" max="5" width="17.5703125" customWidth="1"/>
    <col min="6" max="6" width="22.140625" customWidth="1"/>
  </cols>
  <sheetData>
    <row r="1" spans="1:17" ht="30" x14ac:dyDescent="0.25">
      <c r="A1" s="11" t="s">
        <v>138</v>
      </c>
      <c r="B1" s="12"/>
      <c r="C1" s="13"/>
      <c r="D1" s="13"/>
      <c r="E1" s="4"/>
      <c r="F1" s="4"/>
      <c r="G1" s="4"/>
      <c r="H1" s="4"/>
      <c r="I1" s="4"/>
      <c r="J1" s="4"/>
      <c r="K1" s="4"/>
      <c r="L1" s="4"/>
      <c r="M1" s="4"/>
      <c r="N1" s="4"/>
      <c r="O1" s="4" t="s">
        <v>0</v>
      </c>
      <c r="P1" s="4" t="s">
        <v>135</v>
      </c>
      <c r="Q1" s="4"/>
    </row>
    <row r="2" spans="1:17" ht="18" x14ac:dyDescent="0.25">
      <c r="A2" s="5" t="s">
        <v>1</v>
      </c>
      <c r="B2" s="14"/>
      <c r="C2" s="13"/>
      <c r="D2" s="13"/>
      <c r="E2" s="4"/>
      <c r="F2" s="4"/>
      <c r="G2" s="4"/>
      <c r="H2" s="4"/>
      <c r="I2" s="4"/>
      <c r="J2" s="4"/>
      <c r="K2" s="4"/>
      <c r="L2" s="4"/>
      <c r="M2" s="4"/>
      <c r="N2" s="4"/>
      <c r="O2" s="4" t="s">
        <v>136</v>
      </c>
      <c r="P2" s="4"/>
      <c r="Q2" s="4"/>
    </row>
    <row r="3" spans="1:17" ht="20.25" x14ac:dyDescent="0.25">
      <c r="A3" s="182" t="s">
        <v>139</v>
      </c>
      <c r="B3" s="14"/>
      <c r="C3" s="13"/>
      <c r="D3" s="13"/>
      <c r="E3" s="13"/>
      <c r="F3" s="13"/>
      <c r="G3" s="13"/>
      <c r="H3" s="13"/>
      <c r="I3" s="4"/>
      <c r="J3" s="4"/>
      <c r="K3" s="4"/>
      <c r="L3" s="4"/>
      <c r="M3" s="4"/>
      <c r="N3" s="4"/>
      <c r="O3" s="4"/>
      <c r="P3" s="4"/>
      <c r="Q3" s="4"/>
    </row>
    <row r="4" spans="1:17" ht="18" x14ac:dyDescent="0.25">
      <c r="A4" s="15"/>
      <c r="B4" s="14"/>
      <c r="C4" s="13"/>
      <c r="D4" s="13"/>
      <c r="E4" s="13"/>
      <c r="F4" s="13"/>
      <c r="G4" s="13"/>
      <c r="H4" s="13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A5" s="4"/>
      <c r="B5" s="16" t="s">
        <v>140</v>
      </c>
      <c r="C5" s="17"/>
      <c r="D5" s="13"/>
      <c r="E5" s="18"/>
      <c r="F5" s="18"/>
      <c r="G5" s="18"/>
      <c r="H5" s="18"/>
      <c r="I5" s="4"/>
      <c r="J5" s="4"/>
      <c r="K5" s="4"/>
      <c r="L5" s="4"/>
      <c r="M5" s="4"/>
      <c r="N5" s="4"/>
      <c r="O5" s="4"/>
      <c r="P5" s="4"/>
      <c r="Q5" s="4"/>
    </row>
    <row r="6" spans="1:17" ht="15.75" thickBot="1" x14ac:dyDescent="0.3">
      <c r="A6" s="4"/>
      <c r="B6" s="19"/>
      <c r="C6" s="13"/>
      <c r="D6" s="1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5.25" customHeight="1" thickBot="1" x14ac:dyDescent="0.3">
      <c r="A7" s="4"/>
      <c r="B7" s="129" t="s">
        <v>2</v>
      </c>
      <c r="C7" s="130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2"/>
      <c r="O7" s="4"/>
      <c r="P7" s="4"/>
      <c r="Q7" s="4"/>
    </row>
    <row r="8" spans="1:17" ht="35.25" customHeight="1" thickBot="1" x14ac:dyDescent="0.3">
      <c r="A8" s="4"/>
      <c r="B8" s="129" t="s">
        <v>3</v>
      </c>
      <c r="C8" s="130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2"/>
      <c r="O8" s="4"/>
      <c r="P8" s="4"/>
      <c r="Q8" s="4"/>
    </row>
    <row r="9" spans="1:17" ht="34.5" customHeight="1" thickBot="1" x14ac:dyDescent="0.3">
      <c r="A9" s="4"/>
      <c r="B9" s="129" t="s">
        <v>141</v>
      </c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2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75" x14ac:dyDescent="0.25">
      <c r="A11" s="4"/>
      <c r="B11" s="20" t="s">
        <v>4</v>
      </c>
      <c r="C11" s="21" t="s">
        <v>5</v>
      </c>
      <c r="D11" s="22"/>
      <c r="E11" s="22"/>
      <c r="F11" s="22"/>
      <c r="G11" s="22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x14ac:dyDescent="0.25">
      <c r="A12" s="4"/>
      <c r="B12" s="20" t="s">
        <v>6</v>
      </c>
      <c r="C12" s="21" t="s">
        <v>7</v>
      </c>
      <c r="D12" s="22"/>
      <c r="E12" s="22"/>
      <c r="F12" s="22"/>
      <c r="G12" s="22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5.75" x14ac:dyDescent="0.25">
      <c r="A13" s="4"/>
      <c r="B13" s="20" t="s">
        <v>8</v>
      </c>
      <c r="C13" s="29" t="s">
        <v>137</v>
      </c>
      <c r="D13" s="22"/>
      <c r="E13" s="22"/>
      <c r="F13" s="22"/>
      <c r="G13" s="22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5.75" x14ac:dyDescent="0.25">
      <c r="A14" s="4"/>
      <c r="B14" s="20"/>
      <c r="C14" s="23"/>
      <c r="D14" s="22"/>
      <c r="E14" s="22"/>
      <c r="F14" s="22"/>
      <c r="G14" s="22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.75" x14ac:dyDescent="0.25">
      <c r="A15" s="4"/>
      <c r="B15" s="113" t="s">
        <v>9</v>
      </c>
      <c r="C15" s="24"/>
      <c r="D15" s="22"/>
      <c r="E15" s="22"/>
      <c r="F15" s="22"/>
      <c r="G15" s="22"/>
      <c r="H15" s="4"/>
      <c r="I15" s="22"/>
      <c r="J15" s="4" t="s">
        <v>10</v>
      </c>
      <c r="K15" s="4"/>
      <c r="L15" s="4"/>
      <c r="M15" s="4"/>
      <c r="N15" s="4"/>
      <c r="O15" s="4"/>
      <c r="P15" s="4"/>
      <c r="Q15" s="4"/>
    </row>
    <row r="16" spans="1:17" ht="27" customHeight="1" x14ac:dyDescent="0.25">
      <c r="A16" s="4"/>
      <c r="B16" s="127" t="s">
        <v>11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</row>
    <row r="17" spans="1:17" ht="19.5" customHeight="1" x14ac:dyDescent="0.25">
      <c r="A17" s="4"/>
      <c r="B17" s="128" t="s">
        <v>12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4"/>
    </row>
    <row r="18" spans="1:17" x14ac:dyDescent="0.25">
      <c r="A18" s="4"/>
      <c r="B18" s="25"/>
      <c r="C18" s="26"/>
      <c r="D18" s="26"/>
      <c r="E18" s="26"/>
      <c r="F18" s="2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58" t="s">
        <v>13</v>
      </c>
      <c r="C19" s="26"/>
      <c r="D19" s="26"/>
      <c r="E19" s="26"/>
      <c r="F19" s="2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2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2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5.75" x14ac:dyDescent="0.25">
      <c r="A23" s="4"/>
      <c r="B23" s="59" t="s">
        <v>14</v>
      </c>
      <c r="C23" s="4"/>
      <c r="D23" s="51"/>
      <c r="E23" s="27" t="s">
        <v>15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.75" x14ac:dyDescent="0.25">
      <c r="A24" s="4"/>
      <c r="B24" s="21"/>
      <c r="C24" s="4"/>
      <c r="D24" s="52"/>
      <c r="E24" s="27" t="s">
        <v>16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x14ac:dyDescent="0.25">
      <c r="A26" s="4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x14ac:dyDescent="0.25">
      <c r="A27" s="4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</sheetData>
  <sheetProtection algorithmName="SHA-512" hashValue="AjB4MZysdHFJUNrLWMZG5uDiizRE6StRaA/nE86TUcVbz5LWX1t8q+nYkBYHrJfauB2WfcM2h1B6/MoMIX4eHQ==" saltValue="RlXHonJ7V+1z3vIDr6KFlg==" spinCount="100000" sheet="1" objects="1" scenarios="1"/>
  <mergeCells count="8">
    <mergeCell ref="B16:Q16"/>
    <mergeCell ref="B17:P17"/>
    <mergeCell ref="B7:C7"/>
    <mergeCell ref="D7:N7"/>
    <mergeCell ref="B8:C8"/>
    <mergeCell ref="D8:N8"/>
    <mergeCell ref="B9:C9"/>
    <mergeCell ref="D9:N9"/>
  </mergeCells>
  <phoneticPr fontId="29" type="noConversion"/>
  <pageMargins left="0.7" right="0.7" top="0.75" bottom="0.75" header="0.3" footer="0.3"/>
  <pageSetup paperSize="9" scale="3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sheetPr>
    <pageSetUpPr fitToPage="1"/>
  </sheetPr>
  <dimension ref="A1:J64"/>
  <sheetViews>
    <sheetView topLeftCell="B1" zoomScale="80" zoomScaleNormal="80" workbookViewId="0">
      <selection activeCell="B13" sqref="B13"/>
    </sheetView>
  </sheetViews>
  <sheetFormatPr baseColWidth="10" defaultColWidth="11.5703125" defaultRowHeight="15" x14ac:dyDescent="0.25"/>
  <cols>
    <col min="1" max="1" width="0.7109375" hidden="1" customWidth="1"/>
    <col min="2" max="2" width="31.28515625" style="1" customWidth="1"/>
    <col min="3" max="3" width="41.85546875" style="1" customWidth="1"/>
    <col min="4" max="4" width="0.28515625" style="48" customWidth="1"/>
    <col min="5" max="5" width="65.42578125" style="1" customWidth="1"/>
    <col min="6" max="6" width="31.7109375" style="1" customWidth="1"/>
    <col min="7" max="8" width="24.140625" style="1" customWidth="1"/>
    <col min="9" max="9" width="45.28515625" style="1" customWidth="1"/>
    <col min="10" max="10" width="25.5703125" style="1" customWidth="1"/>
    <col min="11" max="15" width="11.5703125" style="1"/>
    <col min="16" max="16" width="21.140625" style="1" bestFit="1" customWidth="1"/>
    <col min="17" max="16384" width="11.5703125" style="1"/>
  </cols>
  <sheetData>
    <row r="1" spans="1:10" x14ac:dyDescent="0.25">
      <c r="B1"/>
      <c r="C1"/>
      <c r="D1" s="30"/>
      <c r="E1"/>
      <c r="F1"/>
      <c r="G1"/>
      <c r="H1"/>
      <c r="I1"/>
    </row>
    <row r="2" spans="1:10" ht="30" x14ac:dyDescent="0.4">
      <c r="B2" s="2" t="s">
        <v>17</v>
      </c>
      <c r="C2" s="2"/>
      <c r="D2" s="44"/>
      <c r="E2" s="2"/>
      <c r="F2" s="3"/>
      <c r="G2" s="3"/>
      <c r="H2" s="3"/>
      <c r="I2" s="4"/>
    </row>
    <row r="3" spans="1:10" ht="18" x14ac:dyDescent="0.25">
      <c r="B3" s="5" t="s">
        <v>1</v>
      </c>
      <c r="C3" s="5"/>
      <c r="D3" s="45"/>
      <c r="E3" s="5"/>
      <c r="F3" s="3"/>
      <c r="G3" s="3"/>
      <c r="H3" s="3"/>
      <c r="I3" s="4"/>
    </row>
    <row r="4" spans="1:10" ht="15.75" thickBot="1" x14ac:dyDescent="0.3">
      <c r="B4" s="3"/>
      <c r="C4" s="3"/>
      <c r="D4" s="46"/>
      <c r="E4" s="3"/>
      <c r="F4" s="3"/>
      <c r="G4" s="3"/>
      <c r="H4" s="3"/>
      <c r="I4" s="4"/>
    </row>
    <row r="5" spans="1:10" ht="34.5" customHeight="1" thickBot="1" x14ac:dyDescent="0.3">
      <c r="B5" s="129" t="s">
        <v>2</v>
      </c>
      <c r="C5" s="130"/>
      <c r="D5" s="57"/>
      <c r="E5" s="140">
        <f>NOTICE!D7</f>
        <v>0</v>
      </c>
      <c r="F5" s="140"/>
      <c r="G5" s="140"/>
      <c r="H5" s="140"/>
      <c r="I5" s="140"/>
      <c r="J5" s="141"/>
    </row>
    <row r="6" spans="1:10" ht="34.5" customHeight="1" thickBot="1" x14ac:dyDescent="0.3">
      <c r="B6" s="129" t="s">
        <v>3</v>
      </c>
      <c r="C6" s="130"/>
      <c r="E6" s="140">
        <f>NOTICE!D8</f>
        <v>0</v>
      </c>
      <c r="F6" s="140"/>
      <c r="G6" s="140"/>
      <c r="H6" s="140"/>
      <c r="I6" s="140"/>
      <c r="J6" s="141"/>
    </row>
    <row r="7" spans="1:10" ht="15.75" customHeight="1" thickBot="1" x14ac:dyDescent="0.3">
      <c r="B7" s="48"/>
      <c r="C7" s="48"/>
      <c r="G7" s="61"/>
    </row>
    <row r="8" spans="1:10" ht="37.5" customHeight="1" x14ac:dyDescent="0.25">
      <c r="A8" s="4"/>
      <c r="C8" s="48"/>
      <c r="E8" s="133" t="s">
        <v>18</v>
      </c>
      <c r="F8" s="135">
        <f>SUM(H13:H30)</f>
        <v>0</v>
      </c>
      <c r="G8" s="61"/>
    </row>
    <row r="9" spans="1:10" ht="37.5" customHeight="1" thickBot="1" x14ac:dyDescent="0.3">
      <c r="A9" s="4"/>
      <c r="B9" s="63"/>
      <c r="C9" s="48"/>
      <c r="E9" s="134"/>
      <c r="F9" s="136"/>
      <c r="G9" s="61"/>
    </row>
    <row r="10" spans="1:10" ht="60.75" customHeight="1" thickBot="1" x14ac:dyDescent="0.3">
      <c r="A10" s="4"/>
      <c r="B10" s="63"/>
      <c r="C10" s="48"/>
      <c r="E10" s="48"/>
      <c r="F10" s="48"/>
    </row>
    <row r="11" spans="1:10" ht="33.75" customHeight="1" thickBot="1" x14ac:dyDescent="0.3">
      <c r="A11" s="4"/>
      <c r="B11" s="133" t="s">
        <v>19</v>
      </c>
      <c r="C11" s="137" t="s">
        <v>20</v>
      </c>
      <c r="D11" s="138"/>
      <c r="E11" s="138"/>
      <c r="F11" s="138"/>
      <c r="G11" s="138"/>
      <c r="H11" s="139"/>
      <c r="I11" s="32"/>
    </row>
    <row r="12" spans="1:10" ht="107.25" customHeight="1" thickBot="1" x14ac:dyDescent="0.3">
      <c r="B12" s="134"/>
      <c r="C12" s="31" t="s">
        <v>21</v>
      </c>
      <c r="D12" s="66"/>
      <c r="E12" s="31" t="s">
        <v>22</v>
      </c>
      <c r="F12" s="8" t="s">
        <v>23</v>
      </c>
      <c r="G12" s="43" t="s">
        <v>24</v>
      </c>
      <c r="H12" s="8" t="s">
        <v>25</v>
      </c>
      <c r="I12" s="31" t="s">
        <v>26</v>
      </c>
    </row>
    <row r="13" spans="1:10" ht="39" customHeight="1" x14ac:dyDescent="0.25">
      <c r="A13">
        <f t="shared" ref="A13:A30" si="0">IF(B13=$B$48,1,IF(B13=$B$49,2,IF(B13=$B$50,3,0)))</f>
        <v>0</v>
      </c>
      <c r="B13" s="39"/>
      <c r="C13" s="39"/>
      <c r="D13" s="65" t="str">
        <f>IFERROR(INDEX(Bareme!A$6:A$13,MATCH(C13,Bareme!B$6:B$13,0)),"")</f>
        <v/>
      </c>
      <c r="E13" s="38"/>
      <c r="F13" s="49" t="str">
        <f t="shared" ref="F13:F30" si="1">IFERROR(INDEX(montant,MATCH(E13,operation,0)),"")</f>
        <v/>
      </c>
      <c r="G13" s="40"/>
      <c r="H13" s="50" t="str">
        <f t="shared" ref="H13:H30" si="2">IFERROR(F13*G13,"")</f>
        <v/>
      </c>
      <c r="I13" s="40"/>
    </row>
    <row r="14" spans="1:10" ht="39" customHeight="1" x14ac:dyDescent="0.25">
      <c r="A14">
        <f t="shared" si="0"/>
        <v>0</v>
      </c>
      <c r="B14" s="39"/>
      <c r="C14" s="39"/>
      <c r="D14" s="65" t="str">
        <f>IFERROR(INDEX(Bareme!A$6:A$13,MATCH(C14,Bareme!B$6:B$13,0)),"")</f>
        <v/>
      </c>
      <c r="E14" s="38"/>
      <c r="F14" s="49" t="str">
        <f t="shared" si="1"/>
        <v/>
      </c>
      <c r="G14" s="40"/>
      <c r="H14" s="50" t="str">
        <f t="shared" si="2"/>
        <v/>
      </c>
      <c r="I14" s="40"/>
    </row>
    <row r="15" spans="1:10" ht="39" customHeight="1" x14ac:dyDescent="0.25">
      <c r="A15">
        <f t="shared" si="0"/>
        <v>0</v>
      </c>
      <c r="B15" s="39"/>
      <c r="C15" s="39"/>
      <c r="D15" s="65" t="str">
        <f>IFERROR(INDEX(Bareme!A$6:A$13,MATCH(C15,Bareme!B$6:B$13,0)),"")</f>
        <v/>
      </c>
      <c r="E15" s="38"/>
      <c r="F15" s="49" t="str">
        <f t="shared" si="1"/>
        <v/>
      </c>
      <c r="G15" s="40"/>
      <c r="H15" s="50" t="str">
        <f t="shared" si="2"/>
        <v/>
      </c>
      <c r="I15" s="40"/>
    </row>
    <row r="16" spans="1:10" ht="39" customHeight="1" x14ac:dyDescent="0.25">
      <c r="A16">
        <f t="shared" si="0"/>
        <v>0</v>
      </c>
      <c r="B16" s="39"/>
      <c r="C16" s="39"/>
      <c r="D16" s="65" t="str">
        <f>IFERROR(INDEX(Bareme!A$6:A$13,MATCH(C16,Bareme!B$6:B$13,0)),"")</f>
        <v/>
      </c>
      <c r="E16" s="38"/>
      <c r="F16" s="49" t="str">
        <f t="shared" si="1"/>
        <v/>
      </c>
      <c r="G16" s="40"/>
      <c r="H16" s="50" t="str">
        <f t="shared" si="2"/>
        <v/>
      </c>
      <c r="I16" s="40"/>
    </row>
    <row r="17" spans="1:10" ht="39" customHeight="1" x14ac:dyDescent="0.25">
      <c r="A17">
        <f t="shared" si="0"/>
        <v>0</v>
      </c>
      <c r="B17" s="39"/>
      <c r="C17" s="39"/>
      <c r="D17" s="65" t="str">
        <f>IFERROR(INDEX(Bareme!A$6:A$13,MATCH(C17,Bareme!B$6:B$13,0)),"")</f>
        <v/>
      </c>
      <c r="E17" s="38"/>
      <c r="F17" s="49" t="str">
        <f t="shared" si="1"/>
        <v/>
      </c>
      <c r="G17" s="40"/>
      <c r="H17" s="50" t="str">
        <f t="shared" si="2"/>
        <v/>
      </c>
      <c r="I17" s="40"/>
    </row>
    <row r="18" spans="1:10" ht="39" customHeight="1" x14ac:dyDescent="0.25">
      <c r="A18">
        <f t="shared" si="0"/>
        <v>0</v>
      </c>
      <c r="B18" s="39"/>
      <c r="C18" s="39"/>
      <c r="D18" s="65" t="str">
        <f>IFERROR(INDEX(Bareme!A$6:A$13,MATCH(C18,Bareme!B$6:B$13,0)),"")</f>
        <v/>
      </c>
      <c r="E18" s="38"/>
      <c r="F18" s="49" t="str">
        <f t="shared" si="1"/>
        <v/>
      </c>
      <c r="G18" s="40"/>
      <c r="H18" s="50" t="str">
        <f t="shared" si="2"/>
        <v/>
      </c>
      <c r="I18" s="40"/>
    </row>
    <row r="19" spans="1:10" ht="39" customHeight="1" x14ac:dyDescent="0.25">
      <c r="A19">
        <f t="shared" si="0"/>
        <v>0</v>
      </c>
      <c r="B19" s="39"/>
      <c r="C19" s="39"/>
      <c r="D19" s="65" t="str">
        <f>IFERROR(INDEX(Bareme!A$6:A$13,MATCH(C19,Bareme!B$6:B$13,0)),"")</f>
        <v/>
      </c>
      <c r="E19" s="38"/>
      <c r="F19" s="49" t="str">
        <f t="shared" si="1"/>
        <v/>
      </c>
      <c r="G19" s="40"/>
      <c r="H19" s="50" t="str">
        <f t="shared" si="2"/>
        <v/>
      </c>
      <c r="I19" s="40"/>
    </row>
    <row r="20" spans="1:10" ht="39" customHeight="1" x14ac:dyDescent="0.25">
      <c r="A20">
        <f t="shared" si="0"/>
        <v>0</v>
      </c>
      <c r="B20" s="39"/>
      <c r="C20" s="39"/>
      <c r="D20" s="65" t="str">
        <f>IFERROR(INDEX(Bareme!A$6:A$13,MATCH(C20,Bareme!B$6:B$13,0)),"")</f>
        <v/>
      </c>
      <c r="E20" s="38"/>
      <c r="F20" s="49" t="str">
        <f t="shared" si="1"/>
        <v/>
      </c>
      <c r="G20" s="40"/>
      <c r="H20" s="50" t="str">
        <f t="shared" si="2"/>
        <v/>
      </c>
      <c r="I20" s="40"/>
    </row>
    <row r="21" spans="1:10" ht="39" customHeight="1" x14ac:dyDescent="0.25">
      <c r="A21">
        <f t="shared" si="0"/>
        <v>0</v>
      </c>
      <c r="B21" s="39"/>
      <c r="C21" s="39"/>
      <c r="D21" s="65" t="str">
        <f>IFERROR(INDEX(Bareme!A$6:A$13,MATCH(C21,Bareme!B$6:B$13,0)),"")</f>
        <v/>
      </c>
      <c r="E21" s="38"/>
      <c r="F21" s="49" t="str">
        <f t="shared" si="1"/>
        <v/>
      </c>
      <c r="G21" s="40"/>
      <c r="H21" s="50" t="str">
        <f t="shared" si="2"/>
        <v/>
      </c>
      <c r="I21" s="40"/>
    </row>
    <row r="22" spans="1:10" ht="39" customHeight="1" x14ac:dyDescent="0.25">
      <c r="A22">
        <f t="shared" si="0"/>
        <v>0</v>
      </c>
      <c r="B22" s="39"/>
      <c r="C22" s="39"/>
      <c r="D22" s="65" t="str">
        <f>IFERROR(INDEX(Bareme!A$6:A$13,MATCH(C22,Bareme!B$6:B$13,0)),"")</f>
        <v/>
      </c>
      <c r="E22" s="38"/>
      <c r="F22" s="49" t="str">
        <f t="shared" si="1"/>
        <v/>
      </c>
      <c r="G22" s="40"/>
      <c r="H22" s="50" t="str">
        <f t="shared" si="2"/>
        <v/>
      </c>
      <c r="I22" s="40"/>
    </row>
    <row r="23" spans="1:10" ht="39" customHeight="1" x14ac:dyDescent="0.25">
      <c r="A23">
        <f t="shared" si="0"/>
        <v>0</v>
      </c>
      <c r="B23" s="39"/>
      <c r="C23" s="39"/>
      <c r="D23" s="65" t="str">
        <f>IFERROR(INDEX(Bareme!A$6:A$13,MATCH(C23,Bareme!B$6:B$13,0)),"")</f>
        <v/>
      </c>
      <c r="E23" s="38"/>
      <c r="F23" s="49" t="str">
        <f t="shared" si="1"/>
        <v/>
      </c>
      <c r="G23" s="40"/>
      <c r="H23" s="50" t="str">
        <f t="shared" si="2"/>
        <v/>
      </c>
      <c r="I23" s="40"/>
    </row>
    <row r="24" spans="1:10" ht="39" customHeight="1" x14ac:dyDescent="0.25">
      <c r="A24">
        <f t="shared" si="0"/>
        <v>0</v>
      </c>
      <c r="B24" s="39"/>
      <c r="C24" s="39"/>
      <c r="D24" s="65" t="str">
        <f>IFERROR(INDEX(Bareme!A$6:A$13,MATCH(C24,Bareme!B$6:B$13,0)),"")</f>
        <v/>
      </c>
      <c r="E24" s="38"/>
      <c r="F24" s="49" t="str">
        <f t="shared" si="1"/>
        <v/>
      </c>
      <c r="G24" s="40"/>
      <c r="H24" s="50" t="str">
        <f t="shared" si="2"/>
        <v/>
      </c>
      <c r="I24" s="40"/>
    </row>
    <row r="25" spans="1:10" ht="39" customHeight="1" x14ac:dyDescent="0.25">
      <c r="A25">
        <f t="shared" si="0"/>
        <v>0</v>
      </c>
      <c r="B25" s="39"/>
      <c r="C25" s="39"/>
      <c r="D25" s="65" t="str">
        <f>IFERROR(INDEX(Bareme!A$6:A$13,MATCH(C25,Bareme!B$6:B$13,0)),"")</f>
        <v/>
      </c>
      <c r="E25" s="38"/>
      <c r="F25" s="49" t="str">
        <f t="shared" si="1"/>
        <v/>
      </c>
      <c r="G25" s="40"/>
      <c r="H25" s="50" t="str">
        <f t="shared" si="2"/>
        <v/>
      </c>
      <c r="I25" s="40"/>
    </row>
    <row r="26" spans="1:10" ht="39" customHeight="1" x14ac:dyDescent="0.25">
      <c r="A26">
        <f t="shared" si="0"/>
        <v>0</v>
      </c>
      <c r="B26" s="39"/>
      <c r="C26" s="39"/>
      <c r="D26" s="65" t="str">
        <f>IFERROR(INDEX(Bareme!A$6:A$13,MATCH(C26,Bareme!B$6:B$13,0)),"")</f>
        <v/>
      </c>
      <c r="E26" s="38"/>
      <c r="F26" s="49" t="str">
        <f t="shared" si="1"/>
        <v/>
      </c>
      <c r="G26" s="40"/>
      <c r="H26" s="50" t="str">
        <f t="shared" si="2"/>
        <v/>
      </c>
      <c r="I26" s="40"/>
    </row>
    <row r="27" spans="1:10" ht="39" customHeight="1" x14ac:dyDescent="0.25">
      <c r="A27">
        <f t="shared" si="0"/>
        <v>0</v>
      </c>
      <c r="B27" s="39"/>
      <c r="C27" s="39"/>
      <c r="D27" s="65" t="str">
        <f>IFERROR(INDEX(Bareme!A$6:A$13,MATCH(C27,Bareme!B$6:B$13,0)),"")</f>
        <v/>
      </c>
      <c r="E27" s="38"/>
      <c r="F27" s="49" t="str">
        <f t="shared" si="1"/>
        <v/>
      </c>
      <c r="G27" s="40"/>
      <c r="H27" s="50" t="str">
        <f t="shared" si="2"/>
        <v/>
      </c>
      <c r="I27" s="40"/>
    </row>
    <row r="28" spans="1:10" ht="39" customHeight="1" x14ac:dyDescent="0.25">
      <c r="A28">
        <f t="shared" si="0"/>
        <v>0</v>
      </c>
      <c r="B28" s="39"/>
      <c r="C28" s="39"/>
      <c r="D28" s="65" t="str">
        <f>IFERROR(INDEX(Bareme!A$6:A$13,MATCH(C28,Bareme!B$6:B$13,0)),"")</f>
        <v/>
      </c>
      <c r="E28" s="38"/>
      <c r="F28" s="49" t="str">
        <f t="shared" si="1"/>
        <v/>
      </c>
      <c r="G28" s="40"/>
      <c r="H28" s="50" t="str">
        <f t="shared" si="2"/>
        <v/>
      </c>
      <c r="I28" s="40"/>
    </row>
    <row r="29" spans="1:10" ht="39" customHeight="1" x14ac:dyDescent="0.25">
      <c r="A29">
        <f t="shared" si="0"/>
        <v>0</v>
      </c>
      <c r="B29" s="39"/>
      <c r="C29" s="39"/>
      <c r="D29" s="65" t="str">
        <f>IFERROR(INDEX(Bareme!A$6:A$13,MATCH(C29,Bareme!B$6:B$13,0)),"")</f>
        <v/>
      </c>
      <c r="E29" s="38"/>
      <c r="F29" s="49" t="str">
        <f t="shared" si="1"/>
        <v/>
      </c>
      <c r="G29" s="40"/>
      <c r="H29" s="50" t="str">
        <f t="shared" si="2"/>
        <v/>
      </c>
      <c r="I29" s="40"/>
    </row>
    <row r="30" spans="1:10" ht="39" customHeight="1" x14ac:dyDescent="0.25">
      <c r="A30">
        <f t="shared" si="0"/>
        <v>0</v>
      </c>
      <c r="B30" s="39"/>
      <c r="C30" s="39"/>
      <c r="D30" s="65" t="str">
        <f>IFERROR(INDEX(Bareme!A$6:A$13,MATCH(C30,Bareme!B$6:B$13,0)),"")</f>
        <v/>
      </c>
      <c r="E30" s="38"/>
      <c r="F30" s="49" t="str">
        <f t="shared" si="1"/>
        <v/>
      </c>
      <c r="G30" s="40"/>
      <c r="H30" s="50" t="str">
        <f t="shared" si="2"/>
        <v/>
      </c>
      <c r="I30" s="40"/>
    </row>
    <row r="31" spans="1:10" x14ac:dyDescent="0.25">
      <c r="B31" s="6"/>
      <c r="C31" s="6"/>
      <c r="D31" s="47"/>
      <c r="E31" s="6"/>
      <c r="F31" s="6"/>
      <c r="G31" s="6"/>
      <c r="H31" s="6"/>
      <c r="I31" s="6"/>
      <c r="J31" s="6"/>
    </row>
    <row r="32" spans="1:10" x14ac:dyDescent="0.25">
      <c r="B32" s="6"/>
      <c r="C32" s="6"/>
      <c r="D32" s="47"/>
      <c r="E32" s="6"/>
      <c r="F32" s="6"/>
      <c r="G32" s="6"/>
      <c r="H32" s="6"/>
      <c r="I32" s="6"/>
      <c r="J32" s="6"/>
    </row>
    <row r="33" spans="2:10" x14ac:dyDescent="0.25">
      <c r="B33" s="6"/>
      <c r="C33" s="6"/>
      <c r="D33" s="47"/>
      <c r="E33" s="6"/>
      <c r="F33" s="6"/>
      <c r="G33" s="6"/>
      <c r="H33" s="6"/>
      <c r="I33" s="6"/>
      <c r="J33" s="6"/>
    </row>
    <row r="34" spans="2:10" x14ac:dyDescent="0.25">
      <c r="B34" s="6"/>
      <c r="C34" s="6"/>
      <c r="D34" s="47"/>
      <c r="E34" s="6"/>
      <c r="F34" s="6"/>
      <c r="G34" s="6"/>
      <c r="H34" s="6"/>
      <c r="I34" s="6"/>
      <c r="J34" s="6"/>
    </row>
    <row r="35" spans="2:10" x14ac:dyDescent="0.25">
      <c r="B35" s="6"/>
      <c r="C35" s="6"/>
      <c r="D35" s="47"/>
      <c r="E35" s="6"/>
      <c r="F35" s="6"/>
      <c r="G35" s="6"/>
      <c r="H35" s="6"/>
      <c r="I35" s="6"/>
      <c r="J35" s="6"/>
    </row>
    <row r="36" spans="2:10" x14ac:dyDescent="0.25">
      <c r="B36" s="6"/>
      <c r="C36" s="6"/>
      <c r="D36" s="47"/>
      <c r="E36" s="6"/>
      <c r="F36" s="6"/>
      <c r="G36" s="6"/>
      <c r="H36" s="6"/>
      <c r="I36" s="6"/>
      <c r="J36" s="6"/>
    </row>
    <row r="37" spans="2:10" x14ac:dyDescent="0.25">
      <c r="B37" s="6"/>
      <c r="C37" s="6"/>
      <c r="D37" s="47"/>
      <c r="E37" s="6"/>
      <c r="F37" s="6"/>
      <c r="G37" s="6"/>
      <c r="H37" s="6"/>
      <c r="I37" s="6"/>
      <c r="J37" s="6"/>
    </row>
    <row r="38" spans="2:10" x14ac:dyDescent="0.25">
      <c r="B38" s="6"/>
      <c r="C38" s="6"/>
      <c r="D38" s="47"/>
      <c r="E38" s="6"/>
      <c r="F38" s="6"/>
      <c r="G38" s="6"/>
      <c r="H38" s="6"/>
      <c r="I38" s="6"/>
      <c r="J38" s="6"/>
    </row>
    <row r="39" spans="2:10" x14ac:dyDescent="0.25">
      <c r="B39" s="6"/>
      <c r="C39" s="6"/>
      <c r="D39" s="47"/>
      <c r="E39" s="6"/>
      <c r="F39" s="6"/>
      <c r="G39" s="6"/>
      <c r="H39" s="6"/>
      <c r="I39" s="6"/>
      <c r="J39" s="6"/>
    </row>
    <row r="48" spans="2:10" x14ac:dyDescent="0.25">
      <c r="B48" t="s">
        <v>29</v>
      </c>
    </row>
    <row r="49" spans="2:2" x14ac:dyDescent="0.25">
      <c r="B49" t="s">
        <v>30</v>
      </c>
    </row>
    <row r="50" spans="2:2" x14ac:dyDescent="0.25">
      <c r="B50" t="s">
        <v>27</v>
      </c>
    </row>
    <row r="63" spans="2:2" x14ac:dyDescent="0.25">
      <c r="B63" s="1" t="s">
        <v>31</v>
      </c>
    </row>
    <row r="64" spans="2:2" x14ac:dyDescent="0.25">
      <c r="B64" s="1" t="s">
        <v>32</v>
      </c>
    </row>
  </sheetData>
  <sheetProtection algorithmName="SHA-512" hashValue="l0m6g+DbCraCuaa7Sd7tcJpjfedMOFFSiqQez40cGXUJ+MzP465ygYRb112X5BniwZzpp5EDt6gpBJRCJMLFrg==" saltValue="A2ckUbCIRoWpcSTsVeuMHg==" spinCount="100000" sheet="1" objects="1" scenarios="1"/>
  <mergeCells count="8">
    <mergeCell ref="B11:B12"/>
    <mergeCell ref="E8:E9"/>
    <mergeCell ref="F8:F9"/>
    <mergeCell ref="C11:H11"/>
    <mergeCell ref="B5:C5"/>
    <mergeCell ref="B6:C6"/>
    <mergeCell ref="E5:J5"/>
    <mergeCell ref="E6:J6"/>
  </mergeCells>
  <dataValidations count="3">
    <dataValidation type="list" allowBlank="1" showInputMessage="1" showErrorMessage="1" sqref="B13:B30" xr:uid="{78E8F3D5-B94E-4B4A-B553-E09A4C871CB3}">
      <formula1>$B$48:$B$50</formula1>
    </dataValidation>
    <dataValidation type="list" allowBlank="1" showInputMessage="1" showErrorMessage="1" sqref="C13:C30" xr:uid="{518F69EC-0731-4299-BE2F-3A63DEEE4C97}">
      <formula1>IF(A13=1,T_1,IF(A13=2,T_2,IF(A13=3,T_3,"")))</formula1>
    </dataValidation>
    <dataValidation type="list" allowBlank="1" showInputMessage="1" sqref="E13:E30" xr:uid="{B64712DE-A688-4851-92C5-DC10F91C488D}">
      <formula1>IF(D13=1,L_1,IF(D13=2,L_2,IF(D13=3,L_3,IF(D13=4,L_4,IF(D13=5,L_5,IF(D13=6,L_6,IF(D13=7,L_7,IF(D13=8,L_8))))))))</formula1>
    </dataValidation>
  </dataValidations>
  <pageMargins left="0.7" right="0.7" top="0.75" bottom="0.75" header="0.3" footer="0.3"/>
  <pageSetup paperSize="9" scale="3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sheetPr>
    <pageSetUpPr fitToPage="1"/>
  </sheetPr>
  <dimension ref="A1:L19"/>
  <sheetViews>
    <sheetView workbookViewId="0">
      <selection activeCell="D10" sqref="D10"/>
    </sheetView>
  </sheetViews>
  <sheetFormatPr baseColWidth="10" defaultColWidth="11.5703125" defaultRowHeight="15" x14ac:dyDescent="0.25"/>
  <cols>
    <col min="1" max="1" width="1.42578125" customWidth="1"/>
    <col min="3" max="3" width="64.85546875" customWidth="1"/>
    <col min="4" max="4" width="39.42578125" customWidth="1"/>
    <col min="5" max="5" width="34.5703125" customWidth="1"/>
    <col min="6" max="6" width="34.140625" customWidth="1"/>
    <col min="7" max="7" width="23" bestFit="1" customWidth="1"/>
  </cols>
  <sheetData>
    <row r="1" spans="1:12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30" x14ac:dyDescent="0.4">
      <c r="B2" s="2" t="s">
        <v>33</v>
      </c>
      <c r="D2" s="4"/>
      <c r="E2" s="4"/>
      <c r="F2" s="4"/>
      <c r="G2" s="4"/>
      <c r="H2" s="4"/>
      <c r="I2" s="4"/>
      <c r="J2" s="4"/>
      <c r="K2" s="4"/>
      <c r="L2" s="4"/>
    </row>
    <row r="3" spans="1:12" ht="18" x14ac:dyDescent="0.25">
      <c r="B3" s="5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8.75" thickBot="1" x14ac:dyDescent="0.3">
      <c r="B4" s="5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40.5" customHeight="1" thickBot="1" x14ac:dyDescent="0.3">
      <c r="B5" s="143" t="s">
        <v>34</v>
      </c>
      <c r="C5" s="143"/>
      <c r="D5" s="142">
        <f>NOTICE!D7</f>
        <v>0</v>
      </c>
      <c r="E5" s="142"/>
      <c r="F5" s="142"/>
      <c r="G5" s="142"/>
      <c r="H5" s="142"/>
      <c r="I5" s="142"/>
      <c r="J5" s="142"/>
      <c r="K5" s="142"/>
      <c r="L5" s="4"/>
    </row>
    <row r="6" spans="1:12" ht="40.5" customHeight="1" thickBot="1" x14ac:dyDescent="0.3">
      <c r="B6" s="143" t="s">
        <v>35</v>
      </c>
      <c r="C6" s="143"/>
      <c r="D6" s="142">
        <f>NOTICE!D8</f>
        <v>0</v>
      </c>
      <c r="E6" s="142"/>
      <c r="F6" s="142"/>
      <c r="G6" s="142"/>
      <c r="H6" s="142"/>
      <c r="I6" s="142"/>
      <c r="J6" s="142"/>
      <c r="K6" s="142"/>
      <c r="L6" s="4"/>
    </row>
    <row r="7" spans="1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5.75" thickBo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64.5" customHeight="1" thickBot="1" x14ac:dyDescent="0.3">
      <c r="B9" s="4"/>
      <c r="C9" s="42" t="s">
        <v>36</v>
      </c>
      <c r="D9" s="42" t="s">
        <v>37</v>
      </c>
      <c r="E9" s="4"/>
      <c r="G9" s="4"/>
      <c r="H9" s="4"/>
      <c r="I9" s="4"/>
      <c r="J9" s="4"/>
      <c r="K9" s="4"/>
      <c r="L9" s="4"/>
    </row>
    <row r="10" spans="1:12" ht="27.75" customHeight="1" thickBot="1" x14ac:dyDescent="0.3">
      <c r="B10" s="4"/>
      <c r="C10" s="55" t="s">
        <v>38</v>
      </c>
      <c r="D10" s="53">
        <f>IFERROR(ANXE_1_DEPENSES_PREVISION!F8,"")</f>
        <v>0</v>
      </c>
      <c r="E10" s="4"/>
      <c r="G10" s="4"/>
      <c r="H10" s="4"/>
      <c r="I10" s="4"/>
      <c r="J10" s="4"/>
      <c r="K10" s="4"/>
      <c r="L10" s="4"/>
    </row>
    <row r="11" spans="1:12" ht="27.75" customHeight="1" thickBot="1" x14ac:dyDescent="0.3">
      <c r="B11" s="4"/>
      <c r="C11" s="56" t="s">
        <v>39</v>
      </c>
      <c r="D11" s="54">
        <f>IF(SUM(D10:D10)=0,0,SUM(D10:D10))</f>
        <v>0</v>
      </c>
      <c r="E11" s="4"/>
      <c r="G11" s="4"/>
      <c r="H11" s="4"/>
      <c r="I11" s="4"/>
      <c r="J11" s="4"/>
      <c r="K11" s="4"/>
      <c r="L11" s="4"/>
    </row>
    <row r="12" spans="1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15.75" x14ac:dyDescent="0.25">
      <c r="B14" s="4"/>
      <c r="C14" s="27" t="s">
        <v>40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B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ht="42" customHeight="1" x14ac:dyDescent="0.25">
      <c r="B17" s="4"/>
      <c r="C17" s="144" t="s">
        <v>41</v>
      </c>
      <c r="D17" s="144"/>
      <c r="E17" s="14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</sheetData>
  <sheetProtection algorithmName="SHA-512" hashValue="Yy8Rxg/8Gfgb5ApC8XM9kPl0QR0r2vzJv9Wsj5otMhyivMA/URmDQEh0QxzR3r9/t7TspAAVcAQMD1lKlhMXTA==" saltValue="AJ07h2hdX2c0S3rn8LMAjg==" spinCount="100000" sheet="1" objects="1" scenarios="1"/>
  <mergeCells count="5">
    <mergeCell ref="D5:K5"/>
    <mergeCell ref="D6:K6"/>
    <mergeCell ref="B5:C5"/>
    <mergeCell ref="B6:C6"/>
    <mergeCell ref="C17:E17"/>
  </mergeCells>
  <pageMargins left="0.7" right="0.7" top="0.75" bottom="0.75" header="0.3" footer="0.3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9F1E-9501-400B-A513-1816ECE1DF4C}">
  <sheetPr>
    <pageSetUpPr fitToPage="1"/>
  </sheetPr>
  <dimension ref="A3:H33"/>
  <sheetViews>
    <sheetView topLeftCell="C4" workbookViewId="0">
      <selection activeCell="D21" sqref="D21:D32"/>
    </sheetView>
  </sheetViews>
  <sheetFormatPr baseColWidth="10" defaultColWidth="11.42578125" defaultRowHeight="15" x14ac:dyDescent="0.25"/>
  <cols>
    <col min="1" max="1" width="1.28515625" hidden="1" customWidth="1"/>
    <col min="2" max="2" width="1.7109375" hidden="1" customWidth="1"/>
    <col min="3" max="4" width="15.7109375" customWidth="1"/>
    <col min="5" max="5" width="51" customWidth="1"/>
    <col min="6" max="6" width="71" customWidth="1"/>
    <col min="7" max="7" width="17.140625" customWidth="1"/>
  </cols>
  <sheetData>
    <row r="3" spans="1:7" x14ac:dyDescent="0.25">
      <c r="B3" s="61"/>
    </row>
    <row r="4" spans="1:7" ht="15.75" thickBot="1" x14ac:dyDescent="0.3"/>
    <row r="5" spans="1:7" ht="48" thickBot="1" x14ac:dyDescent="0.3">
      <c r="B5" t="s">
        <v>10</v>
      </c>
      <c r="C5" s="76" t="s">
        <v>42</v>
      </c>
      <c r="D5" s="68" t="s">
        <v>43</v>
      </c>
      <c r="E5" s="32" t="s">
        <v>44</v>
      </c>
      <c r="F5" s="68" t="s">
        <v>45</v>
      </c>
      <c r="G5" s="32" t="s">
        <v>23</v>
      </c>
    </row>
    <row r="6" spans="1:7" ht="15" customHeight="1" x14ac:dyDescent="0.25">
      <c r="A6" s="77">
        <v>1</v>
      </c>
      <c r="B6" s="78" t="s">
        <v>46</v>
      </c>
      <c r="C6" s="149" t="s">
        <v>38</v>
      </c>
      <c r="D6" s="151" t="s">
        <v>47</v>
      </c>
      <c r="E6" s="146" t="s">
        <v>46</v>
      </c>
      <c r="F6" s="79" t="s">
        <v>48</v>
      </c>
      <c r="G6" s="80">
        <v>2000</v>
      </c>
    </row>
    <row r="7" spans="1:7" ht="15" customHeight="1" x14ac:dyDescent="0.25">
      <c r="A7" s="77">
        <v>2</v>
      </c>
      <c r="B7" s="78" t="s">
        <v>49</v>
      </c>
      <c r="C7" s="149"/>
      <c r="D7" s="152"/>
      <c r="E7" s="147"/>
      <c r="F7" s="81" t="s">
        <v>50</v>
      </c>
      <c r="G7" s="80">
        <v>600</v>
      </c>
    </row>
    <row r="8" spans="1:7" ht="15.75" customHeight="1" thickBot="1" x14ac:dyDescent="0.3">
      <c r="A8" s="77">
        <v>3</v>
      </c>
      <c r="B8" s="78" t="s">
        <v>51</v>
      </c>
      <c r="C8" s="149"/>
      <c r="D8" s="153"/>
      <c r="E8" s="148"/>
      <c r="F8" s="82" t="s">
        <v>52</v>
      </c>
      <c r="G8" s="83">
        <v>2700</v>
      </c>
    </row>
    <row r="9" spans="1:7" ht="15" customHeight="1" x14ac:dyDescent="0.25">
      <c r="A9" s="77">
        <v>4</v>
      </c>
      <c r="B9" s="78" t="s">
        <v>53</v>
      </c>
      <c r="C9" s="149"/>
      <c r="D9" s="151" t="s">
        <v>30</v>
      </c>
      <c r="E9" s="146" t="s">
        <v>49</v>
      </c>
      <c r="F9" s="84" t="s">
        <v>54</v>
      </c>
      <c r="G9" s="85">
        <v>500</v>
      </c>
    </row>
    <row r="10" spans="1:7" ht="15" customHeight="1" x14ac:dyDescent="0.25">
      <c r="A10" s="77">
        <v>5</v>
      </c>
      <c r="B10" s="78" t="s">
        <v>55</v>
      </c>
      <c r="C10" s="149"/>
      <c r="D10" s="152"/>
      <c r="E10" s="147"/>
      <c r="F10" s="86" t="s">
        <v>56</v>
      </c>
      <c r="G10" s="87">
        <v>280</v>
      </c>
    </row>
    <row r="11" spans="1:7" ht="15" customHeight="1" x14ac:dyDescent="0.25">
      <c r="A11" s="77">
        <v>6</v>
      </c>
      <c r="B11" s="78" t="s">
        <v>57</v>
      </c>
      <c r="C11" s="149"/>
      <c r="D11" s="152"/>
      <c r="E11" s="147"/>
      <c r="F11" s="86" t="s">
        <v>58</v>
      </c>
      <c r="G11" s="87">
        <v>420</v>
      </c>
    </row>
    <row r="12" spans="1:7" ht="15.75" customHeight="1" thickBot="1" x14ac:dyDescent="0.3">
      <c r="A12" s="77">
        <v>7</v>
      </c>
      <c r="B12" s="78" t="s">
        <v>59</v>
      </c>
      <c r="C12" s="149"/>
      <c r="D12" s="152"/>
      <c r="E12" s="148"/>
      <c r="F12" s="82" t="s">
        <v>60</v>
      </c>
      <c r="G12" s="83">
        <v>210</v>
      </c>
    </row>
    <row r="13" spans="1:7" ht="15" customHeight="1" x14ac:dyDescent="0.25">
      <c r="A13" s="77">
        <v>8</v>
      </c>
      <c r="B13" s="78" t="s">
        <v>28</v>
      </c>
      <c r="C13" s="149"/>
      <c r="D13" s="152"/>
      <c r="E13" s="146" t="s">
        <v>51</v>
      </c>
      <c r="F13" s="84" t="s">
        <v>61</v>
      </c>
      <c r="G13" s="85">
        <v>500</v>
      </c>
    </row>
    <row r="14" spans="1:7" ht="15" customHeight="1" x14ac:dyDescent="0.25">
      <c r="C14" s="149"/>
      <c r="D14" s="152"/>
      <c r="E14" s="147"/>
      <c r="F14" s="86" t="s">
        <v>62</v>
      </c>
      <c r="G14" s="87">
        <v>335</v>
      </c>
    </row>
    <row r="15" spans="1:7" ht="15" customHeight="1" x14ac:dyDescent="0.25">
      <c r="C15" s="149"/>
      <c r="D15" s="152"/>
      <c r="E15" s="147"/>
      <c r="F15" s="86" t="s">
        <v>63</v>
      </c>
      <c r="G15" s="87">
        <v>500</v>
      </c>
    </row>
    <row r="16" spans="1:7" ht="15.75" customHeight="1" thickBot="1" x14ac:dyDescent="0.3">
      <c r="C16" s="149"/>
      <c r="D16" s="152"/>
      <c r="E16" s="148"/>
      <c r="F16" s="82" t="s">
        <v>64</v>
      </c>
      <c r="G16" s="83">
        <v>250</v>
      </c>
    </row>
    <row r="17" spans="3:8" ht="15" customHeight="1" x14ac:dyDescent="0.25">
      <c r="C17" s="149"/>
      <c r="D17" s="152"/>
      <c r="E17" s="146" t="s">
        <v>53</v>
      </c>
      <c r="F17" s="84" t="s">
        <v>65</v>
      </c>
      <c r="G17" s="85">
        <v>500</v>
      </c>
    </row>
    <row r="18" spans="3:8" ht="15" customHeight="1" x14ac:dyDescent="0.25">
      <c r="C18" s="149"/>
      <c r="D18" s="152"/>
      <c r="E18" s="147"/>
      <c r="F18" s="86" t="s">
        <v>66</v>
      </c>
      <c r="G18" s="87">
        <v>400</v>
      </c>
    </row>
    <row r="19" spans="3:8" ht="15" customHeight="1" x14ac:dyDescent="0.25">
      <c r="C19" s="149"/>
      <c r="D19" s="152"/>
      <c r="E19" s="147"/>
      <c r="F19" s="86" t="s">
        <v>67</v>
      </c>
      <c r="G19" s="87">
        <v>600</v>
      </c>
    </row>
    <row r="20" spans="3:8" ht="15.75" customHeight="1" thickBot="1" x14ac:dyDescent="0.3">
      <c r="C20" s="149"/>
      <c r="D20" s="154"/>
      <c r="E20" s="148"/>
      <c r="F20" s="82" t="s">
        <v>68</v>
      </c>
      <c r="G20" s="83">
        <v>300</v>
      </c>
    </row>
    <row r="21" spans="3:8" ht="15" customHeight="1" x14ac:dyDescent="0.25">
      <c r="C21" s="149"/>
      <c r="D21" s="155" t="s">
        <v>132</v>
      </c>
      <c r="E21" s="146" t="s">
        <v>55</v>
      </c>
      <c r="F21" s="84" t="s">
        <v>69</v>
      </c>
      <c r="G21" s="85">
        <v>2000</v>
      </c>
    </row>
    <row r="22" spans="3:8" ht="15" customHeight="1" x14ac:dyDescent="0.25">
      <c r="C22" s="149"/>
      <c r="D22" s="156"/>
      <c r="E22" s="147"/>
      <c r="F22" s="86" t="s">
        <v>70</v>
      </c>
      <c r="G22" s="87">
        <v>500</v>
      </c>
      <c r="H22" s="61"/>
    </row>
    <row r="23" spans="3:8" ht="15" customHeight="1" x14ac:dyDescent="0.25">
      <c r="C23" s="149"/>
      <c r="D23" s="156"/>
      <c r="E23" s="147"/>
      <c r="F23" s="88" t="s">
        <v>71</v>
      </c>
      <c r="G23" s="87">
        <v>1200</v>
      </c>
    </row>
    <row r="24" spans="3:8" ht="15.75" customHeight="1" thickBot="1" x14ac:dyDescent="0.3">
      <c r="C24" s="149"/>
      <c r="D24" s="156"/>
      <c r="E24" s="148"/>
      <c r="F24" s="82" t="s">
        <v>72</v>
      </c>
      <c r="G24" s="83">
        <v>750</v>
      </c>
    </row>
    <row r="25" spans="3:8" ht="15" customHeight="1" x14ac:dyDescent="0.25">
      <c r="C25" s="149"/>
      <c r="D25" s="156"/>
      <c r="E25" s="146" t="s">
        <v>57</v>
      </c>
      <c r="F25" s="84" t="s">
        <v>73</v>
      </c>
      <c r="G25" s="85">
        <v>1000</v>
      </c>
    </row>
    <row r="26" spans="3:8" ht="15" customHeight="1" x14ac:dyDescent="0.25">
      <c r="C26" s="149"/>
      <c r="D26" s="156"/>
      <c r="E26" s="147"/>
      <c r="F26" s="86" t="s">
        <v>74</v>
      </c>
      <c r="G26" s="87">
        <v>1200</v>
      </c>
    </row>
    <row r="27" spans="3:8" ht="15.75" customHeight="1" thickBot="1" x14ac:dyDescent="0.3">
      <c r="C27" s="149"/>
      <c r="D27" s="156"/>
      <c r="E27" s="148"/>
      <c r="F27" s="82" t="s">
        <v>75</v>
      </c>
      <c r="G27" s="83">
        <v>1000</v>
      </c>
    </row>
    <row r="28" spans="3:8" ht="15" customHeight="1" x14ac:dyDescent="0.25">
      <c r="C28" s="149"/>
      <c r="D28" s="156"/>
      <c r="E28" s="146" t="s">
        <v>59</v>
      </c>
      <c r="F28" s="84" t="s">
        <v>76</v>
      </c>
      <c r="G28" s="85">
        <v>2000</v>
      </c>
    </row>
    <row r="29" spans="3:8" ht="15.75" customHeight="1" thickBot="1" x14ac:dyDescent="0.3">
      <c r="C29" s="149"/>
      <c r="D29" s="156"/>
      <c r="E29" s="148"/>
      <c r="F29" s="82" t="s">
        <v>77</v>
      </c>
      <c r="G29" s="83">
        <v>1500</v>
      </c>
    </row>
    <row r="30" spans="3:8" ht="15" customHeight="1" x14ac:dyDescent="0.25">
      <c r="C30" s="149"/>
      <c r="D30" s="156"/>
      <c r="E30" s="146" t="s">
        <v>28</v>
      </c>
      <c r="F30" s="84" t="s">
        <v>78</v>
      </c>
      <c r="G30" s="85">
        <v>100</v>
      </c>
    </row>
    <row r="31" spans="3:8" ht="15" customHeight="1" x14ac:dyDescent="0.25">
      <c r="C31" s="149"/>
      <c r="D31" s="156"/>
      <c r="E31" s="147"/>
      <c r="F31" s="86" t="s">
        <v>79</v>
      </c>
      <c r="G31" s="87">
        <v>100</v>
      </c>
    </row>
    <row r="32" spans="3:8" ht="15.75" customHeight="1" thickBot="1" x14ac:dyDescent="0.3">
      <c r="C32" s="150"/>
      <c r="D32" s="157"/>
      <c r="E32" s="148"/>
      <c r="F32" s="82" t="s">
        <v>80</v>
      </c>
      <c r="G32" s="83">
        <v>1000</v>
      </c>
    </row>
    <row r="33" spans="3:7" x14ac:dyDescent="0.25">
      <c r="C33" s="145"/>
      <c r="D33" s="145"/>
      <c r="E33" s="145"/>
      <c r="F33" s="145"/>
      <c r="G33" s="145"/>
    </row>
  </sheetData>
  <sheetProtection algorithmName="SHA-512" hashValue="DkNa5RfZ3IBSZUyWI03jp4lrLWLkT0sonXaLO4Wae9KLDgdjDJbRUVWP+NvNCgRhIKfYlR/DpGdLGTBaBgF+dw==" saltValue="swqmf3nsNzTRcK33W50BCQ==" spinCount="100000" sheet="1" objects="1" scenarios="1"/>
  <sortState xmlns:xlrd2="http://schemas.microsoft.com/office/spreadsheetml/2017/richdata2" ref="A6:G33">
    <sortCondition ref="F7:F8"/>
  </sortState>
  <mergeCells count="13">
    <mergeCell ref="C33:G33"/>
    <mergeCell ref="E6:E8"/>
    <mergeCell ref="E9:E12"/>
    <mergeCell ref="E13:E16"/>
    <mergeCell ref="E17:E20"/>
    <mergeCell ref="E21:E24"/>
    <mergeCell ref="E25:E27"/>
    <mergeCell ref="E28:E29"/>
    <mergeCell ref="E30:E32"/>
    <mergeCell ref="C6:C32"/>
    <mergeCell ref="D6:D8"/>
    <mergeCell ref="D9:D20"/>
    <mergeCell ref="D21:D32"/>
  </mergeCells>
  <dataValidations count="1">
    <dataValidation allowBlank="1" showInputMessage="1" sqref="F6" xr:uid="{FD88243C-2DB1-4D38-B424-E22360BE8475}"/>
  </dataValidations>
  <pageMargins left="0.7" right="0.7" top="0.75" bottom="0.75" header="0.3" footer="0.3"/>
  <pageSetup paperSize="9" scale="3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01DA0-8632-4BBB-9A48-55CB619592DE}">
  <dimension ref="A1:F28"/>
  <sheetViews>
    <sheetView workbookViewId="0">
      <selection activeCell="D19" sqref="D19"/>
    </sheetView>
  </sheetViews>
  <sheetFormatPr baseColWidth="10" defaultColWidth="11.42578125" defaultRowHeight="15" x14ac:dyDescent="0.25"/>
  <cols>
    <col min="2" max="2" width="22.28515625" customWidth="1"/>
    <col min="3" max="3" width="32.42578125" customWidth="1"/>
    <col min="4" max="4" width="9.140625" customWidth="1"/>
    <col min="5" max="5" width="22.42578125" customWidth="1"/>
    <col min="6" max="6" width="22.5703125" customWidth="1"/>
  </cols>
  <sheetData>
    <row r="1" spans="1:6" ht="48" thickBot="1" x14ac:dyDescent="0.3">
      <c r="A1" s="91" t="s">
        <v>43</v>
      </c>
      <c r="B1" s="92" t="s">
        <v>44</v>
      </c>
      <c r="C1" s="103" t="s">
        <v>45</v>
      </c>
      <c r="D1" s="104" t="s">
        <v>81</v>
      </c>
      <c r="E1" s="104" t="s">
        <v>82</v>
      </c>
      <c r="F1" s="105" t="s">
        <v>83</v>
      </c>
    </row>
    <row r="2" spans="1:6" x14ac:dyDescent="0.25">
      <c r="A2" s="164" t="s">
        <v>47</v>
      </c>
      <c r="B2" s="166" t="s">
        <v>46</v>
      </c>
      <c r="C2" s="94" t="s">
        <v>48</v>
      </c>
      <c r="D2" s="98" t="s">
        <v>84</v>
      </c>
      <c r="E2" s="98" t="s">
        <v>85</v>
      </c>
      <c r="F2" s="99" t="s">
        <v>85</v>
      </c>
    </row>
    <row r="3" spans="1:6" ht="30" x14ac:dyDescent="0.25">
      <c r="A3" s="159"/>
      <c r="B3" s="167"/>
      <c r="C3" s="95" t="s">
        <v>50</v>
      </c>
      <c r="D3" s="93" t="s">
        <v>86</v>
      </c>
      <c r="E3" s="126" t="s">
        <v>134</v>
      </c>
      <c r="F3" s="100" t="s">
        <v>87</v>
      </c>
    </row>
    <row r="4" spans="1:6" ht="30.75" thickBot="1" x14ac:dyDescent="0.3">
      <c r="A4" s="165"/>
      <c r="B4" s="168"/>
      <c r="C4" s="96" t="s">
        <v>52</v>
      </c>
      <c r="D4" s="101" t="s">
        <v>88</v>
      </c>
      <c r="E4" s="101" t="s">
        <v>133</v>
      </c>
      <c r="F4" s="102" t="s">
        <v>89</v>
      </c>
    </row>
    <row r="5" spans="1:6" ht="45" x14ac:dyDescent="0.25">
      <c r="A5" s="164" t="s">
        <v>30</v>
      </c>
      <c r="B5" s="162" t="s">
        <v>49</v>
      </c>
      <c r="C5" s="106" t="s">
        <v>54</v>
      </c>
      <c r="D5" s="112" t="s">
        <v>90</v>
      </c>
      <c r="E5" s="125" t="s">
        <v>134</v>
      </c>
      <c r="F5" s="99" t="s">
        <v>91</v>
      </c>
    </row>
    <row r="6" spans="1:6" ht="45" x14ac:dyDescent="0.25">
      <c r="A6" s="159"/>
      <c r="B6" s="162"/>
      <c r="C6" s="107" t="s">
        <v>56</v>
      </c>
      <c r="D6" s="97" t="s">
        <v>90</v>
      </c>
      <c r="E6" s="93" t="s">
        <v>134</v>
      </c>
      <c r="F6" s="100" t="s">
        <v>91</v>
      </c>
    </row>
    <row r="7" spans="1:6" ht="45" x14ac:dyDescent="0.25">
      <c r="A7" s="159"/>
      <c r="B7" s="162"/>
      <c r="C7" s="107" t="s">
        <v>58</v>
      </c>
      <c r="D7" s="97" t="s">
        <v>90</v>
      </c>
      <c r="E7" s="93" t="s">
        <v>134</v>
      </c>
      <c r="F7" s="100" t="s">
        <v>91</v>
      </c>
    </row>
    <row r="8" spans="1:6" ht="45.75" thickBot="1" x14ac:dyDescent="0.3">
      <c r="A8" s="159"/>
      <c r="B8" s="163"/>
      <c r="C8" s="108" t="s">
        <v>60</v>
      </c>
      <c r="D8" s="110" t="s">
        <v>90</v>
      </c>
      <c r="E8" s="101" t="s">
        <v>134</v>
      </c>
      <c r="F8" s="102" t="s">
        <v>91</v>
      </c>
    </row>
    <row r="9" spans="1:6" ht="45" x14ac:dyDescent="0.25">
      <c r="A9" s="159"/>
      <c r="B9" s="161" t="s">
        <v>51</v>
      </c>
      <c r="C9" s="106" t="s">
        <v>61</v>
      </c>
      <c r="D9" s="112" t="s">
        <v>90</v>
      </c>
      <c r="E9" s="125" t="s">
        <v>134</v>
      </c>
      <c r="F9" s="99" t="s">
        <v>91</v>
      </c>
    </row>
    <row r="10" spans="1:6" ht="45" x14ac:dyDescent="0.25">
      <c r="A10" s="159"/>
      <c r="B10" s="162"/>
      <c r="C10" s="107" t="s">
        <v>62</v>
      </c>
      <c r="D10" s="97" t="s">
        <v>90</v>
      </c>
      <c r="E10" s="93" t="s">
        <v>134</v>
      </c>
      <c r="F10" s="100" t="s">
        <v>91</v>
      </c>
    </row>
    <row r="11" spans="1:6" ht="45" x14ac:dyDescent="0.25">
      <c r="A11" s="159"/>
      <c r="B11" s="162"/>
      <c r="C11" s="107" t="s">
        <v>63</v>
      </c>
      <c r="D11" s="97" t="s">
        <v>90</v>
      </c>
      <c r="E11" s="93" t="s">
        <v>134</v>
      </c>
      <c r="F11" s="100" t="s">
        <v>91</v>
      </c>
    </row>
    <row r="12" spans="1:6" ht="45.75" thickBot="1" x14ac:dyDescent="0.3">
      <c r="A12" s="159"/>
      <c r="B12" s="163"/>
      <c r="C12" s="108" t="s">
        <v>64</v>
      </c>
      <c r="D12" s="110" t="s">
        <v>90</v>
      </c>
      <c r="E12" s="101" t="s">
        <v>134</v>
      </c>
      <c r="F12" s="102" t="s">
        <v>91</v>
      </c>
    </row>
    <row r="13" spans="1:6" ht="45" x14ac:dyDescent="0.25">
      <c r="A13" s="159"/>
      <c r="B13" s="161" t="s">
        <v>53</v>
      </c>
      <c r="C13" s="106" t="s">
        <v>65</v>
      </c>
      <c r="D13" s="112" t="s">
        <v>90</v>
      </c>
      <c r="E13" s="125" t="s">
        <v>134</v>
      </c>
      <c r="F13" s="99" t="s">
        <v>91</v>
      </c>
    </row>
    <row r="14" spans="1:6" ht="45" x14ac:dyDescent="0.25">
      <c r="A14" s="159"/>
      <c r="B14" s="162"/>
      <c r="C14" s="107" t="s">
        <v>66</v>
      </c>
      <c r="D14" s="97" t="s">
        <v>90</v>
      </c>
      <c r="E14" s="93" t="s">
        <v>134</v>
      </c>
      <c r="F14" s="100" t="s">
        <v>91</v>
      </c>
    </row>
    <row r="15" spans="1:6" ht="45" x14ac:dyDescent="0.25">
      <c r="A15" s="159"/>
      <c r="B15" s="162"/>
      <c r="C15" s="107" t="s">
        <v>67</v>
      </c>
      <c r="D15" s="97" t="s">
        <v>90</v>
      </c>
      <c r="E15" s="93" t="s">
        <v>134</v>
      </c>
      <c r="F15" s="100" t="s">
        <v>91</v>
      </c>
    </row>
    <row r="16" spans="1:6" ht="45.75" thickBot="1" x14ac:dyDescent="0.3">
      <c r="A16" s="160"/>
      <c r="B16" s="163"/>
      <c r="C16" s="108" t="s">
        <v>68</v>
      </c>
      <c r="D16" s="110" t="s">
        <v>90</v>
      </c>
      <c r="E16" s="101" t="s">
        <v>134</v>
      </c>
      <c r="F16" s="102" t="s">
        <v>91</v>
      </c>
    </row>
    <row r="17" spans="1:6" ht="75" x14ac:dyDescent="0.25">
      <c r="A17" s="158" t="s">
        <v>27</v>
      </c>
      <c r="B17" s="161" t="s">
        <v>55</v>
      </c>
      <c r="C17" s="106" t="s">
        <v>69</v>
      </c>
      <c r="D17" s="98" t="s">
        <v>92</v>
      </c>
      <c r="E17" s="125" t="s">
        <v>134</v>
      </c>
      <c r="F17" s="99" t="s">
        <v>93</v>
      </c>
    </row>
    <row r="18" spans="1:6" ht="75" x14ac:dyDescent="0.25">
      <c r="A18" s="159"/>
      <c r="B18" s="162"/>
      <c r="C18" s="107" t="s">
        <v>70</v>
      </c>
      <c r="D18" s="97" t="s">
        <v>94</v>
      </c>
      <c r="E18" s="93" t="s">
        <v>134</v>
      </c>
      <c r="F18" s="100" t="s">
        <v>93</v>
      </c>
    </row>
    <row r="19" spans="1:6" ht="75" x14ac:dyDescent="0.25">
      <c r="A19" s="159"/>
      <c r="B19" s="162"/>
      <c r="C19" s="109" t="s">
        <v>71</v>
      </c>
      <c r="D19" s="97" t="s">
        <v>95</v>
      </c>
      <c r="E19" s="93" t="s">
        <v>134</v>
      </c>
      <c r="F19" s="100" t="s">
        <v>93</v>
      </c>
    </row>
    <row r="20" spans="1:6" ht="75.75" thickBot="1" x14ac:dyDescent="0.3">
      <c r="A20" s="159"/>
      <c r="B20" s="163"/>
      <c r="C20" s="108" t="s">
        <v>72</v>
      </c>
      <c r="D20" s="110" t="s">
        <v>96</v>
      </c>
      <c r="E20" s="93" t="s">
        <v>134</v>
      </c>
      <c r="F20" s="102" t="s">
        <v>93</v>
      </c>
    </row>
    <row r="21" spans="1:6" ht="45" x14ac:dyDescent="0.25">
      <c r="A21" s="159"/>
      <c r="B21" s="161" t="s">
        <v>57</v>
      </c>
      <c r="C21" s="106" t="s">
        <v>73</v>
      </c>
      <c r="D21" s="98" t="s">
        <v>97</v>
      </c>
      <c r="E21" s="98" t="s">
        <v>133</v>
      </c>
      <c r="F21" s="99" t="s">
        <v>98</v>
      </c>
    </row>
    <row r="22" spans="1:6" ht="45" x14ac:dyDescent="0.25">
      <c r="A22" s="159"/>
      <c r="B22" s="162"/>
      <c r="C22" s="114" t="s">
        <v>74</v>
      </c>
      <c r="D22" s="93" t="s">
        <v>97</v>
      </c>
      <c r="E22" s="93" t="s">
        <v>133</v>
      </c>
      <c r="F22" s="118" t="s">
        <v>98</v>
      </c>
    </row>
    <row r="23" spans="1:6" ht="45.75" thickBot="1" x14ac:dyDescent="0.3">
      <c r="A23" s="159"/>
      <c r="B23" s="163"/>
      <c r="C23" s="108" t="s">
        <v>75</v>
      </c>
      <c r="D23" s="101" t="s">
        <v>97</v>
      </c>
      <c r="E23" s="125" t="s">
        <v>133</v>
      </c>
      <c r="F23" s="115" t="s">
        <v>99</v>
      </c>
    </row>
    <row r="24" spans="1:6" ht="45" x14ac:dyDescent="0.25">
      <c r="A24" s="159"/>
      <c r="B24" s="161" t="s">
        <v>59</v>
      </c>
      <c r="C24" s="106" t="s">
        <v>76</v>
      </c>
      <c r="D24" s="98" t="s">
        <v>100</v>
      </c>
      <c r="E24" s="98" t="s">
        <v>133</v>
      </c>
      <c r="F24" s="116" t="s">
        <v>98</v>
      </c>
    </row>
    <row r="25" spans="1:6" ht="45.75" thickBot="1" x14ac:dyDescent="0.3">
      <c r="A25" s="159"/>
      <c r="B25" s="163"/>
      <c r="C25" s="108" t="s">
        <v>77</v>
      </c>
      <c r="D25" s="101" t="s">
        <v>100</v>
      </c>
      <c r="E25" s="101" t="s">
        <v>133</v>
      </c>
      <c r="F25" s="102" t="s">
        <v>101</v>
      </c>
    </row>
    <row r="26" spans="1:6" ht="75" x14ac:dyDescent="0.25">
      <c r="A26" s="159"/>
      <c r="B26" s="161" t="s">
        <v>28</v>
      </c>
      <c r="C26" s="106" t="s">
        <v>78</v>
      </c>
      <c r="D26" s="98" t="s">
        <v>102</v>
      </c>
      <c r="E26" s="98" t="s">
        <v>133</v>
      </c>
      <c r="F26" s="116" t="s">
        <v>103</v>
      </c>
    </row>
    <row r="27" spans="1:6" ht="75" x14ac:dyDescent="0.25">
      <c r="A27" s="159"/>
      <c r="B27" s="162"/>
      <c r="C27" s="114" t="s">
        <v>79</v>
      </c>
      <c r="D27" s="93" t="s">
        <v>102</v>
      </c>
      <c r="E27" s="93" t="s">
        <v>133</v>
      </c>
      <c r="F27" s="100" t="s">
        <v>103</v>
      </c>
    </row>
    <row r="28" spans="1:6" ht="75.75" thickBot="1" x14ac:dyDescent="0.3">
      <c r="A28" s="160"/>
      <c r="B28" s="163"/>
      <c r="C28" s="117" t="s">
        <v>80</v>
      </c>
      <c r="D28" s="101" t="s">
        <v>102</v>
      </c>
      <c r="E28" s="101" t="s">
        <v>133</v>
      </c>
      <c r="F28" s="102" t="s">
        <v>103</v>
      </c>
    </row>
  </sheetData>
  <sheetProtection algorithmName="SHA-512" hashValue="jYakSrwFUSu8TckSNDvOYlTeul55SFW7gsxrGBEYnrjDK67bZ2RnJsTSzkxOYQUt9F1AqfhhvurjRx/7Pors7Q==" saltValue="n6qy1mbdYmLTOf3FbkCB1w==" spinCount="100000" sheet="1" objects="1" scenarios="1"/>
  <mergeCells count="11">
    <mergeCell ref="A2:A4"/>
    <mergeCell ref="B2:B4"/>
    <mergeCell ref="A5:A16"/>
    <mergeCell ref="B5:B8"/>
    <mergeCell ref="B9:B12"/>
    <mergeCell ref="B13:B16"/>
    <mergeCell ref="A17:A28"/>
    <mergeCell ref="B17:B20"/>
    <mergeCell ref="B21:B23"/>
    <mergeCell ref="B24:B25"/>
    <mergeCell ref="B26:B28"/>
  </mergeCells>
  <dataValidations count="1">
    <dataValidation allowBlank="1" showInputMessage="1" sqref="C2" xr:uid="{29860932-B5C8-4254-A44B-7E9A24BD1FD6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FFCC-08DA-4D04-8BC4-782C0C65D6C9}">
  <sheetPr>
    <pageSetUpPr fitToPage="1"/>
  </sheetPr>
  <dimension ref="A1:T70"/>
  <sheetViews>
    <sheetView zoomScale="110" zoomScaleNormal="110" workbookViewId="0">
      <selection activeCell="E10" sqref="E10"/>
    </sheetView>
  </sheetViews>
  <sheetFormatPr baseColWidth="10" defaultColWidth="11.5703125" defaultRowHeight="15" x14ac:dyDescent="0.25"/>
  <cols>
    <col min="1" max="1" width="1.42578125" style="1" customWidth="1"/>
    <col min="2" max="2" width="31.28515625" style="1" customWidth="1"/>
    <col min="3" max="3" width="44" style="1" customWidth="1"/>
    <col min="4" max="4" width="57.28515625" style="1" customWidth="1"/>
    <col min="5" max="5" width="25.7109375" style="1" customWidth="1"/>
    <col min="6" max="8" width="20.28515625" style="1" customWidth="1"/>
    <col min="9" max="9" width="25" style="1" customWidth="1"/>
    <col min="10" max="10" width="24.7109375" style="1" customWidth="1"/>
    <col min="11" max="11" width="58.42578125" style="1" customWidth="1"/>
    <col min="12" max="12" width="18.5703125" style="1" customWidth="1"/>
    <col min="13" max="13" width="18.5703125" style="75" customWidth="1"/>
    <col min="14" max="15" width="18.5703125" style="1" customWidth="1"/>
    <col min="16" max="16" width="25.5703125" style="1" customWidth="1"/>
    <col min="17" max="18" width="20.7109375" style="1" customWidth="1"/>
    <col min="19" max="19" width="26.5703125" style="1" customWidth="1"/>
    <col min="20" max="20" width="25.7109375" style="1" customWidth="1"/>
    <col min="21" max="16384" width="11.5703125" style="1"/>
  </cols>
  <sheetData>
    <row r="1" spans="1:20" x14ac:dyDescent="0.25">
      <c r="B1" s="60" t="s">
        <v>104</v>
      </c>
      <c r="C1" s="60"/>
      <c r="D1"/>
      <c r="E1"/>
      <c r="F1"/>
      <c r="G1"/>
      <c r="H1"/>
      <c r="I1"/>
      <c r="J1"/>
      <c r="K1"/>
      <c r="L1"/>
      <c r="M1" s="69"/>
      <c r="N1"/>
      <c r="O1"/>
      <c r="P1"/>
    </row>
    <row r="2" spans="1:20" ht="30" x14ac:dyDescent="0.4">
      <c r="B2" s="2" t="s">
        <v>105</v>
      </c>
      <c r="C2" s="3"/>
      <c r="D2" s="3"/>
      <c r="E2" s="3"/>
      <c r="F2" s="4"/>
      <c r="G2" s="4"/>
      <c r="H2" s="4"/>
      <c r="I2" s="4"/>
      <c r="J2" s="4"/>
      <c r="K2" s="4"/>
      <c r="L2" s="4"/>
      <c r="M2" s="70"/>
      <c r="N2" s="4"/>
      <c r="O2" s="4"/>
      <c r="P2" s="4"/>
    </row>
    <row r="3" spans="1:20" ht="18" x14ac:dyDescent="0.25">
      <c r="B3" s="5" t="s">
        <v>1</v>
      </c>
      <c r="C3" s="3"/>
      <c r="D3" s="3"/>
      <c r="E3" s="3"/>
      <c r="F3" s="4"/>
      <c r="G3" s="4"/>
      <c r="H3" s="4"/>
      <c r="I3" s="4"/>
      <c r="J3" s="4"/>
      <c r="K3" s="4"/>
      <c r="L3" s="4"/>
      <c r="M3" s="70"/>
      <c r="N3" s="4"/>
      <c r="O3" s="4"/>
      <c r="P3" s="4"/>
    </row>
    <row r="4" spans="1:20" ht="15.75" thickBot="1" x14ac:dyDescent="0.3"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70"/>
      <c r="N4" s="4"/>
      <c r="O4" s="4"/>
      <c r="P4" s="4"/>
    </row>
    <row r="5" spans="1:20" ht="22.5" customHeight="1" thickBot="1" x14ac:dyDescent="0.3">
      <c r="B5" s="37" t="s">
        <v>2</v>
      </c>
      <c r="C5" s="173" t="str">
        <f>IF(ISBLANK(NOTICE!D7),"",NOTICE!D7)</f>
        <v/>
      </c>
      <c r="D5" s="173"/>
      <c r="E5" s="173"/>
      <c r="F5" s="173"/>
      <c r="G5" s="173"/>
      <c r="H5" s="173"/>
      <c r="I5" s="67"/>
      <c r="J5" s="67"/>
      <c r="K5" s="67"/>
      <c r="L5" s="67"/>
      <c r="M5" s="71"/>
      <c r="N5" s="67"/>
      <c r="O5" s="67"/>
      <c r="P5" s="6"/>
    </row>
    <row r="6" spans="1:20" ht="27" customHeight="1" thickBot="1" x14ac:dyDescent="0.3">
      <c r="B6" s="183" t="s">
        <v>3</v>
      </c>
      <c r="C6" s="184" t="str">
        <f>IF(ISBLANK(NOTICE!D8),"",NOTICE!D8)</f>
        <v/>
      </c>
      <c r="D6" s="184"/>
      <c r="E6" s="184"/>
      <c r="F6" s="184"/>
      <c r="G6" s="184"/>
      <c r="H6" s="184"/>
      <c r="I6" s="67"/>
      <c r="J6" s="67"/>
      <c r="K6" s="67"/>
      <c r="L6" s="67"/>
      <c r="M6" s="71"/>
      <c r="N6" s="67"/>
      <c r="O6" s="67"/>
      <c r="P6" s="6"/>
    </row>
    <row r="7" spans="1:20" ht="27" customHeight="1" thickBot="1" x14ac:dyDescent="0.3">
      <c r="B7" s="185" t="s">
        <v>141</v>
      </c>
      <c r="C7" s="173" t="str">
        <f>IF(ISBLANK(NOTICE!D9),"",NOTICE!D9)</f>
        <v/>
      </c>
      <c r="D7" s="173"/>
      <c r="E7" s="173"/>
      <c r="F7" s="173"/>
      <c r="G7" s="173"/>
      <c r="H7" s="173"/>
      <c r="I7" s="67"/>
      <c r="J7" s="67"/>
      <c r="K7" s="67"/>
      <c r="L7" s="67"/>
      <c r="M7" s="71"/>
      <c r="N7" s="67"/>
      <c r="O7" s="67"/>
      <c r="P7" s="6"/>
    </row>
    <row r="8" spans="1:20" ht="15.75" thickBot="1" x14ac:dyDescent="0.3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2"/>
      <c r="N8" s="6"/>
      <c r="O8" s="6"/>
      <c r="P8" s="6"/>
    </row>
    <row r="9" spans="1:20" ht="40.5" customHeight="1" x14ac:dyDescent="0.25">
      <c r="A9" s="6"/>
      <c r="B9" s="169" t="s">
        <v>18</v>
      </c>
      <c r="C9" s="170"/>
      <c r="D9" s="174">
        <f>IF((ANXE_1_DEPENSES_PREVISION!F8)=0,0,ANXE_1_DEPENSES_PREVISION!F8)</f>
        <v>0</v>
      </c>
      <c r="H9" s="7"/>
      <c r="I9" s="7"/>
      <c r="J9" s="7"/>
      <c r="K9" s="7"/>
      <c r="L9" s="7"/>
      <c r="M9" s="73"/>
      <c r="N9" s="7"/>
      <c r="O9" s="7"/>
      <c r="P9" s="6"/>
    </row>
    <row r="10" spans="1:20" ht="40.5" customHeight="1" thickBot="1" x14ac:dyDescent="0.3">
      <c r="A10" s="6"/>
      <c r="B10" s="171"/>
      <c r="C10" s="172"/>
      <c r="D10" s="175"/>
      <c r="F10" s="62"/>
      <c r="H10" s="6"/>
      <c r="I10" s="6"/>
      <c r="J10" s="6"/>
      <c r="K10" s="6"/>
      <c r="L10" s="6"/>
      <c r="M10" s="72"/>
      <c r="N10" s="6"/>
      <c r="O10" s="6"/>
      <c r="P10" s="6"/>
      <c r="Q10" s="119"/>
    </row>
    <row r="11" spans="1:20" ht="39.75" customHeight="1" thickBot="1" x14ac:dyDescent="0.3">
      <c r="A11" s="6"/>
      <c r="B11" s="64" t="s">
        <v>106</v>
      </c>
      <c r="C11" s="6"/>
      <c r="D11" s="6"/>
      <c r="H11" s="6"/>
      <c r="I11" s="6"/>
      <c r="J11" s="6"/>
      <c r="K11" s="6"/>
      <c r="L11" s="6"/>
      <c r="M11" s="72"/>
      <c r="N11" s="6"/>
      <c r="O11" s="6"/>
      <c r="P11" s="6"/>
    </row>
    <row r="12" spans="1:20" ht="48" customHeight="1" thickBot="1" x14ac:dyDescent="0.3">
      <c r="B12" s="133" t="s">
        <v>19</v>
      </c>
      <c r="C12" s="137" t="s">
        <v>107</v>
      </c>
      <c r="D12" s="138"/>
      <c r="E12" s="138"/>
      <c r="F12" s="138"/>
      <c r="G12" s="138"/>
      <c r="H12" s="133" t="s">
        <v>26</v>
      </c>
      <c r="I12" s="176" t="s">
        <v>19</v>
      </c>
      <c r="J12" s="180" t="s">
        <v>107</v>
      </c>
      <c r="K12" s="181"/>
      <c r="L12" s="181"/>
      <c r="M12" s="181"/>
      <c r="N12" s="90"/>
      <c r="O12" s="90"/>
      <c r="P12" s="178" t="s">
        <v>108</v>
      </c>
      <c r="Q12" s="178" t="s">
        <v>109</v>
      </c>
      <c r="R12" s="178" t="s">
        <v>110</v>
      </c>
      <c r="S12" s="178" t="s">
        <v>111</v>
      </c>
      <c r="T12" s="178" t="s">
        <v>112</v>
      </c>
    </row>
    <row r="13" spans="1:20" ht="70.5" customHeight="1" thickBot="1" x14ac:dyDescent="0.3">
      <c r="B13" s="134"/>
      <c r="C13" s="31" t="s">
        <v>21</v>
      </c>
      <c r="D13" s="31" t="s">
        <v>22</v>
      </c>
      <c r="E13" s="8" t="s">
        <v>23</v>
      </c>
      <c r="F13" s="43" t="s">
        <v>24</v>
      </c>
      <c r="G13" s="8" t="s">
        <v>25</v>
      </c>
      <c r="H13" s="134"/>
      <c r="I13" s="177"/>
      <c r="J13" s="33" t="s">
        <v>21</v>
      </c>
      <c r="K13" s="33" t="s">
        <v>22</v>
      </c>
      <c r="L13" s="33" t="s">
        <v>23</v>
      </c>
      <c r="M13" s="74" t="s">
        <v>24</v>
      </c>
      <c r="N13" s="89" t="s">
        <v>113</v>
      </c>
      <c r="O13" s="33" t="s">
        <v>114</v>
      </c>
      <c r="P13" s="179"/>
      <c r="Q13" s="179" t="e">
        <f>#REF!-P13</f>
        <v>#REF!</v>
      </c>
      <c r="R13" s="179"/>
      <c r="S13" s="179"/>
      <c r="T13" s="179"/>
    </row>
    <row r="14" spans="1:20" x14ac:dyDescent="0.25">
      <c r="B14" s="34" t="str">
        <f>IF((ANXE_1_DEPENSES_PREVISION!B13)=0,"",ANXE_1_DEPENSES_PREVISION!B13)</f>
        <v/>
      </c>
      <c r="C14" s="34" t="str">
        <f>IF((ANXE_1_DEPENSES_PREVISION!C13)=0,"",ANXE_1_DEPENSES_PREVISION!C13)</f>
        <v/>
      </c>
      <c r="D14" s="34" t="str">
        <f>IF((ANXE_1_DEPENSES_PREVISION!E13)=0,"",ANXE_1_DEPENSES_PREVISION!E13)</f>
        <v/>
      </c>
      <c r="E14" s="41" t="str">
        <f>IF((ANXE_1_DEPENSES_PREVISION!F13)=0,"",ANXE_1_DEPENSES_PREVISION!F13)</f>
        <v/>
      </c>
      <c r="F14" s="41" t="str">
        <f>IF((ANXE_1_DEPENSES_PREVISION!G13)=0,"",ANXE_1_DEPENSES_PREVISION!G13)</f>
        <v/>
      </c>
      <c r="G14" s="41" t="str">
        <f>IF((ANXE_1_DEPENSES_PREVISION!H13)=0,"",ANXE_1_DEPENSES_PREVISION!H13)</f>
        <v/>
      </c>
      <c r="H14" s="34" t="str">
        <f>IF((ANXE_1_DEPENSES_PREVISION!I13)=0,"",ANXE_1_DEPENSES_PREVISION!I13)</f>
        <v/>
      </c>
      <c r="I14" s="120" t="str">
        <f>IF((ANXE_1_DEPENSES_PREVISION!B13)=0,"",ANXE_1_DEPENSES_PREVISION!B13)</f>
        <v/>
      </c>
      <c r="J14" s="120" t="str">
        <f>IF((ANXE_1_DEPENSES_PREVISION!C13)=0,"",(ANXE_1_DEPENSES_PREVISION!C13))</f>
        <v/>
      </c>
      <c r="K14" s="120" t="str">
        <f>IF((ANXE_1_DEPENSES_PREVISION!E13)=0,"",ANXE_1_DEPENSES_PREVISION!E13)</f>
        <v/>
      </c>
      <c r="L14" s="41" t="str">
        <f>IF((ANXE_1_DEPENSES_PREVISION!F13)=0,"",ANXE_1_DEPENSES_PREVISION!F13)</f>
        <v/>
      </c>
      <c r="M14" s="111" t="str">
        <f>IF((ANXE_1_DEPENSES_PREVISION!G13)=0,"",ANXE_1_DEPENSES_PREVISION!G13)</f>
        <v/>
      </c>
      <c r="N14" s="124"/>
      <c r="O14" s="122" t="str">
        <f>IF(N14=0, "",N14*L14)</f>
        <v/>
      </c>
      <c r="P14" s="35"/>
      <c r="Q14" s="121" t="str">
        <f>IF(P14="","",G14-P14)</f>
        <v/>
      </c>
      <c r="R14" s="10" t="str">
        <f t="shared" ref="R14:R31" si="0">IF(Q14="","",IF(Q14&gt;0,"motif obligatoire",""))</f>
        <v/>
      </c>
      <c r="S14" s="123" t="str">
        <f>O14</f>
        <v/>
      </c>
      <c r="T14" s="10"/>
    </row>
    <row r="15" spans="1:20" x14ac:dyDescent="0.25">
      <c r="B15" s="34" t="str">
        <f>IF((ANXE_1_DEPENSES_PREVISION!B14)=0,"",ANXE_1_DEPENSES_PREVISION!B14)</f>
        <v/>
      </c>
      <c r="C15" s="34" t="str">
        <f>IF((ANXE_1_DEPENSES_PREVISION!C14)=0,"",ANXE_1_DEPENSES_PREVISION!C14)</f>
        <v/>
      </c>
      <c r="D15" s="34" t="str">
        <f>IF((ANXE_1_DEPENSES_PREVISION!E14)=0,"",ANXE_1_DEPENSES_PREVISION!E14)</f>
        <v/>
      </c>
      <c r="E15" s="41" t="str">
        <f>IF((ANXE_1_DEPENSES_PREVISION!F14)=0,"",ANXE_1_DEPENSES_PREVISION!F14)</f>
        <v/>
      </c>
      <c r="F15" s="41" t="str">
        <f>IF((ANXE_1_DEPENSES_PREVISION!G14)=0,"",ANXE_1_DEPENSES_PREVISION!G14)</f>
        <v/>
      </c>
      <c r="G15" s="41" t="str">
        <f>IF((ANXE_1_DEPENSES_PREVISION!H14)=0,"",ANXE_1_DEPENSES_PREVISION!H14)</f>
        <v/>
      </c>
      <c r="H15" s="34" t="str">
        <f>IF((ANXE_1_DEPENSES_PREVISION!I14)=0,"",ANXE_1_DEPENSES_PREVISION!I14)</f>
        <v/>
      </c>
      <c r="I15" s="120" t="str">
        <f>IF((ANXE_1_DEPENSES_PREVISION!B14)=0,"",ANXE_1_DEPENSES_PREVISION!B14)</f>
        <v/>
      </c>
      <c r="J15" s="120" t="str">
        <f>IF((ANXE_1_DEPENSES_PREVISION!C14)=0,"",(ANXE_1_DEPENSES_PREVISION!C14))</f>
        <v/>
      </c>
      <c r="K15" s="120" t="str">
        <f>IF((ANXE_1_DEPENSES_PREVISION!E14)=0,"",ANXE_1_DEPENSES_PREVISION!E14)</f>
        <v/>
      </c>
      <c r="L15" s="41" t="str">
        <f>IF((ANXE_1_DEPENSES_PREVISION!F14)=0,"",ANXE_1_DEPENSES_PREVISION!F14)</f>
        <v/>
      </c>
      <c r="M15" s="111" t="str">
        <f>IF((ANXE_1_DEPENSES_PREVISION!G14)=0,"",ANXE_1_DEPENSES_PREVISION!G14)</f>
        <v/>
      </c>
      <c r="N15" s="124"/>
      <c r="O15" s="122" t="str">
        <f t="shared" ref="O15:O31" si="1">IF(N15=0, "",N15*L15)</f>
        <v/>
      </c>
      <c r="P15" s="36"/>
      <c r="Q15" s="121" t="str">
        <f t="shared" ref="Q15:Q31" si="2">IF(P15="","",G15-P15)</f>
        <v/>
      </c>
      <c r="R15" s="10" t="str">
        <f t="shared" si="0"/>
        <v/>
      </c>
      <c r="S15" s="123" t="str">
        <f t="shared" ref="S15:S31" si="3">O15</f>
        <v/>
      </c>
      <c r="T15" s="9"/>
    </row>
    <row r="16" spans="1:20" x14ac:dyDescent="0.25">
      <c r="B16" s="34" t="str">
        <f>IF((ANXE_1_DEPENSES_PREVISION!B15)=0,"",ANXE_1_DEPENSES_PREVISION!B15)</f>
        <v/>
      </c>
      <c r="C16" s="34" t="str">
        <f>IF((ANXE_1_DEPENSES_PREVISION!C15)=0,"",ANXE_1_DEPENSES_PREVISION!C15)</f>
        <v/>
      </c>
      <c r="D16" s="34" t="str">
        <f>IF((ANXE_1_DEPENSES_PREVISION!E15)=0,"",ANXE_1_DEPENSES_PREVISION!E15)</f>
        <v/>
      </c>
      <c r="E16" s="41" t="str">
        <f>IF((ANXE_1_DEPENSES_PREVISION!F15)=0,"",ANXE_1_DEPENSES_PREVISION!F15)</f>
        <v/>
      </c>
      <c r="F16" s="41" t="str">
        <f>IF((ANXE_1_DEPENSES_PREVISION!G15)=0,"",ANXE_1_DEPENSES_PREVISION!G15)</f>
        <v/>
      </c>
      <c r="G16" s="41" t="str">
        <f>IF((ANXE_1_DEPENSES_PREVISION!H15)=0,"",ANXE_1_DEPENSES_PREVISION!H15)</f>
        <v/>
      </c>
      <c r="H16" s="34" t="str">
        <f>IF((ANXE_1_DEPENSES_PREVISION!I15)=0,"",ANXE_1_DEPENSES_PREVISION!I15)</f>
        <v/>
      </c>
      <c r="I16" s="120" t="str">
        <f>IF((ANXE_1_DEPENSES_PREVISION!B15)=0,"",ANXE_1_DEPENSES_PREVISION!B15)</f>
        <v/>
      </c>
      <c r="J16" s="120" t="str">
        <f>IF((ANXE_1_DEPENSES_PREVISION!C15)=0,"",(ANXE_1_DEPENSES_PREVISION!C15))</f>
        <v/>
      </c>
      <c r="K16" s="120" t="str">
        <f>IF((ANXE_1_DEPENSES_PREVISION!E15)=0,"",ANXE_1_DEPENSES_PREVISION!E15)</f>
        <v/>
      </c>
      <c r="L16" s="41" t="str">
        <f>IF((ANXE_1_DEPENSES_PREVISION!F15)=0,"",ANXE_1_DEPENSES_PREVISION!F15)</f>
        <v/>
      </c>
      <c r="M16" s="111" t="str">
        <f>IF((ANXE_1_DEPENSES_PREVISION!G15)=0,"",ANXE_1_DEPENSES_PREVISION!G15)</f>
        <v/>
      </c>
      <c r="N16" s="124"/>
      <c r="O16" s="122" t="str">
        <f t="shared" si="1"/>
        <v/>
      </c>
      <c r="P16" s="36"/>
      <c r="Q16" s="121" t="str">
        <f t="shared" si="2"/>
        <v/>
      </c>
      <c r="R16" s="10" t="str">
        <f t="shared" si="0"/>
        <v/>
      </c>
      <c r="S16" s="123" t="str">
        <f t="shared" si="3"/>
        <v/>
      </c>
      <c r="T16" s="9"/>
    </row>
    <row r="17" spans="2:20" x14ac:dyDescent="0.25">
      <c r="B17" s="34" t="str">
        <f>IF((ANXE_1_DEPENSES_PREVISION!B16)=0,"",ANXE_1_DEPENSES_PREVISION!B16)</f>
        <v/>
      </c>
      <c r="C17" s="34" t="str">
        <f>IF((ANXE_1_DEPENSES_PREVISION!C16)=0,"",ANXE_1_DEPENSES_PREVISION!C16)</f>
        <v/>
      </c>
      <c r="D17" s="34" t="str">
        <f>IF((ANXE_1_DEPENSES_PREVISION!E16)=0,"",ANXE_1_DEPENSES_PREVISION!E16)</f>
        <v/>
      </c>
      <c r="E17" s="41" t="str">
        <f>IF((ANXE_1_DEPENSES_PREVISION!F16)=0,"",ANXE_1_DEPENSES_PREVISION!F16)</f>
        <v/>
      </c>
      <c r="F17" s="41" t="str">
        <f>IF((ANXE_1_DEPENSES_PREVISION!G16)=0,"",ANXE_1_DEPENSES_PREVISION!G16)</f>
        <v/>
      </c>
      <c r="G17" s="41" t="str">
        <f>IF((ANXE_1_DEPENSES_PREVISION!H16)=0,"",ANXE_1_DEPENSES_PREVISION!H16)</f>
        <v/>
      </c>
      <c r="H17" s="34" t="str">
        <f>IF((ANXE_1_DEPENSES_PREVISION!I16)=0,"",ANXE_1_DEPENSES_PREVISION!I16)</f>
        <v/>
      </c>
      <c r="I17" s="120" t="str">
        <f>IF((ANXE_1_DEPENSES_PREVISION!B16)=0,"",ANXE_1_DEPENSES_PREVISION!B16)</f>
        <v/>
      </c>
      <c r="J17" s="120" t="str">
        <f>IF((ANXE_1_DEPENSES_PREVISION!C16)=0,"",(ANXE_1_DEPENSES_PREVISION!C16))</f>
        <v/>
      </c>
      <c r="K17" s="120" t="str">
        <f>IF((ANXE_1_DEPENSES_PREVISION!E16)=0,"",ANXE_1_DEPENSES_PREVISION!E16)</f>
        <v/>
      </c>
      <c r="L17" s="41" t="str">
        <f>IF((ANXE_1_DEPENSES_PREVISION!F16)=0,"",ANXE_1_DEPENSES_PREVISION!F16)</f>
        <v/>
      </c>
      <c r="M17" s="111" t="str">
        <f>IF((ANXE_1_DEPENSES_PREVISION!G16)=0,"",ANXE_1_DEPENSES_PREVISION!G16)</f>
        <v/>
      </c>
      <c r="N17" s="124"/>
      <c r="O17" s="122" t="str">
        <f t="shared" si="1"/>
        <v/>
      </c>
      <c r="P17" s="36"/>
      <c r="Q17" s="121" t="str">
        <f t="shared" si="2"/>
        <v/>
      </c>
      <c r="R17" s="10" t="str">
        <f t="shared" si="0"/>
        <v/>
      </c>
      <c r="S17" s="123" t="str">
        <f t="shared" si="3"/>
        <v/>
      </c>
      <c r="T17" s="9"/>
    </row>
    <row r="18" spans="2:20" x14ac:dyDescent="0.25">
      <c r="B18" s="34" t="str">
        <f>IF((ANXE_1_DEPENSES_PREVISION!B17)=0,"",ANXE_1_DEPENSES_PREVISION!B17)</f>
        <v/>
      </c>
      <c r="C18" s="34" t="str">
        <f>IF((ANXE_1_DEPENSES_PREVISION!C17)=0,"",ANXE_1_DEPENSES_PREVISION!C17)</f>
        <v/>
      </c>
      <c r="D18" s="34" t="str">
        <f>IF((ANXE_1_DEPENSES_PREVISION!E17)=0,"",ANXE_1_DEPENSES_PREVISION!E17)</f>
        <v/>
      </c>
      <c r="E18" s="41" t="str">
        <f>IF((ANXE_1_DEPENSES_PREVISION!F17)=0,"",ANXE_1_DEPENSES_PREVISION!F17)</f>
        <v/>
      </c>
      <c r="F18" s="41" t="str">
        <f>IF((ANXE_1_DEPENSES_PREVISION!G17)=0,"",ANXE_1_DEPENSES_PREVISION!G17)</f>
        <v/>
      </c>
      <c r="G18" s="41" t="str">
        <f>IF((ANXE_1_DEPENSES_PREVISION!H17)=0,"",ANXE_1_DEPENSES_PREVISION!H17)</f>
        <v/>
      </c>
      <c r="H18" s="34" t="str">
        <f>IF((ANXE_1_DEPENSES_PREVISION!I17)=0,"",ANXE_1_DEPENSES_PREVISION!I17)</f>
        <v/>
      </c>
      <c r="I18" s="120" t="str">
        <f>IF((ANXE_1_DEPENSES_PREVISION!B17)=0,"",ANXE_1_DEPENSES_PREVISION!B17)</f>
        <v/>
      </c>
      <c r="J18" s="120" t="str">
        <f>IF((ANXE_1_DEPENSES_PREVISION!C17)=0,"",(ANXE_1_DEPENSES_PREVISION!C17))</f>
        <v/>
      </c>
      <c r="K18" s="120" t="str">
        <f>IF((ANXE_1_DEPENSES_PREVISION!E17)=0,"",ANXE_1_DEPENSES_PREVISION!E17)</f>
        <v/>
      </c>
      <c r="L18" s="41" t="str">
        <f>IF((ANXE_1_DEPENSES_PREVISION!F17)=0,"",ANXE_1_DEPENSES_PREVISION!F17)</f>
        <v/>
      </c>
      <c r="M18" s="111" t="str">
        <f>IF((ANXE_1_DEPENSES_PREVISION!G17)=0,"",ANXE_1_DEPENSES_PREVISION!G17)</f>
        <v/>
      </c>
      <c r="N18" s="124"/>
      <c r="O18" s="122" t="str">
        <f t="shared" si="1"/>
        <v/>
      </c>
      <c r="P18" s="36"/>
      <c r="Q18" s="121" t="str">
        <f t="shared" si="2"/>
        <v/>
      </c>
      <c r="R18" s="10" t="str">
        <f t="shared" si="0"/>
        <v/>
      </c>
      <c r="S18" s="123" t="str">
        <f t="shared" si="3"/>
        <v/>
      </c>
      <c r="T18" s="9"/>
    </row>
    <row r="19" spans="2:20" x14ac:dyDescent="0.25">
      <c r="B19" s="34" t="str">
        <f>IF((ANXE_1_DEPENSES_PREVISION!B18)=0,"",ANXE_1_DEPENSES_PREVISION!B18)</f>
        <v/>
      </c>
      <c r="C19" s="34" t="str">
        <f>IF((ANXE_1_DEPENSES_PREVISION!C18)=0,"",ANXE_1_DEPENSES_PREVISION!C18)</f>
        <v/>
      </c>
      <c r="D19" s="34" t="str">
        <f>IF((ANXE_1_DEPENSES_PREVISION!E18)=0,"",ANXE_1_DEPENSES_PREVISION!E18)</f>
        <v/>
      </c>
      <c r="E19" s="41" t="str">
        <f>IF((ANXE_1_DEPENSES_PREVISION!F18)=0,"",ANXE_1_DEPENSES_PREVISION!F18)</f>
        <v/>
      </c>
      <c r="F19" s="41" t="str">
        <f>IF((ANXE_1_DEPENSES_PREVISION!G18)=0,"",ANXE_1_DEPENSES_PREVISION!G18)</f>
        <v/>
      </c>
      <c r="G19" s="41" t="str">
        <f>IF((ANXE_1_DEPENSES_PREVISION!H18)=0,"",ANXE_1_DEPENSES_PREVISION!H18)</f>
        <v/>
      </c>
      <c r="H19" s="34" t="str">
        <f>IF((ANXE_1_DEPENSES_PREVISION!I18)=0,"",ANXE_1_DEPENSES_PREVISION!I18)</f>
        <v/>
      </c>
      <c r="I19" s="120" t="str">
        <f>IF((ANXE_1_DEPENSES_PREVISION!B18)=0,"",ANXE_1_DEPENSES_PREVISION!B18)</f>
        <v/>
      </c>
      <c r="J19" s="120" t="str">
        <f>IF((ANXE_1_DEPENSES_PREVISION!C18)=0,"",(ANXE_1_DEPENSES_PREVISION!C18))</f>
        <v/>
      </c>
      <c r="K19" s="120" t="str">
        <f>IF((ANXE_1_DEPENSES_PREVISION!E18)=0,"",ANXE_1_DEPENSES_PREVISION!E18)</f>
        <v/>
      </c>
      <c r="L19" s="41" t="str">
        <f>IF((ANXE_1_DEPENSES_PREVISION!F18)=0,"",ANXE_1_DEPENSES_PREVISION!F18)</f>
        <v/>
      </c>
      <c r="M19" s="111" t="str">
        <f>IF((ANXE_1_DEPENSES_PREVISION!G18)=0,"",ANXE_1_DEPENSES_PREVISION!G18)</f>
        <v/>
      </c>
      <c r="N19" s="124"/>
      <c r="O19" s="122" t="str">
        <f t="shared" si="1"/>
        <v/>
      </c>
      <c r="P19" s="36"/>
      <c r="Q19" s="121" t="str">
        <f t="shared" si="2"/>
        <v/>
      </c>
      <c r="R19" s="10" t="str">
        <f t="shared" si="0"/>
        <v/>
      </c>
      <c r="S19" s="123" t="str">
        <f t="shared" si="3"/>
        <v/>
      </c>
      <c r="T19" s="9"/>
    </row>
    <row r="20" spans="2:20" x14ac:dyDescent="0.25">
      <c r="B20" s="34" t="str">
        <f>IF((ANXE_1_DEPENSES_PREVISION!B19)=0,"",ANXE_1_DEPENSES_PREVISION!B19)</f>
        <v/>
      </c>
      <c r="C20" s="34" t="str">
        <f>IF((ANXE_1_DEPENSES_PREVISION!C19)=0,"",ANXE_1_DEPENSES_PREVISION!C19)</f>
        <v/>
      </c>
      <c r="D20" s="34" t="str">
        <f>IF((ANXE_1_DEPENSES_PREVISION!E19)=0,"",ANXE_1_DEPENSES_PREVISION!E19)</f>
        <v/>
      </c>
      <c r="E20" s="41" t="str">
        <f>IF((ANXE_1_DEPENSES_PREVISION!F19)=0,"",ANXE_1_DEPENSES_PREVISION!F19)</f>
        <v/>
      </c>
      <c r="F20" s="41" t="str">
        <f>IF((ANXE_1_DEPENSES_PREVISION!G19)=0,"",ANXE_1_DEPENSES_PREVISION!G19)</f>
        <v/>
      </c>
      <c r="G20" s="41" t="str">
        <f>IF((ANXE_1_DEPENSES_PREVISION!H19)=0,"",ANXE_1_DEPENSES_PREVISION!H19)</f>
        <v/>
      </c>
      <c r="H20" s="34" t="str">
        <f>IF((ANXE_1_DEPENSES_PREVISION!I19)=0,"",ANXE_1_DEPENSES_PREVISION!I19)</f>
        <v/>
      </c>
      <c r="I20" s="120" t="str">
        <f>IF((ANXE_1_DEPENSES_PREVISION!B19)=0,"",ANXE_1_DEPENSES_PREVISION!B19)</f>
        <v/>
      </c>
      <c r="J20" s="120" t="str">
        <f>IF((ANXE_1_DEPENSES_PREVISION!C19)=0,"",(ANXE_1_DEPENSES_PREVISION!C19))</f>
        <v/>
      </c>
      <c r="K20" s="120" t="str">
        <f>IF((ANXE_1_DEPENSES_PREVISION!E19)=0,"",ANXE_1_DEPENSES_PREVISION!E19)</f>
        <v/>
      </c>
      <c r="L20" s="41" t="str">
        <f>IF((ANXE_1_DEPENSES_PREVISION!F19)=0,"",ANXE_1_DEPENSES_PREVISION!F19)</f>
        <v/>
      </c>
      <c r="M20" s="111" t="str">
        <f>IF((ANXE_1_DEPENSES_PREVISION!G19)=0,"",ANXE_1_DEPENSES_PREVISION!G19)</f>
        <v/>
      </c>
      <c r="N20" s="124"/>
      <c r="O20" s="122" t="str">
        <f t="shared" si="1"/>
        <v/>
      </c>
      <c r="P20" s="36"/>
      <c r="Q20" s="121" t="str">
        <f t="shared" si="2"/>
        <v/>
      </c>
      <c r="R20" s="10" t="str">
        <f t="shared" si="0"/>
        <v/>
      </c>
      <c r="S20" s="123" t="str">
        <f t="shared" si="3"/>
        <v/>
      </c>
      <c r="T20" s="9"/>
    </row>
    <row r="21" spans="2:20" x14ac:dyDescent="0.25">
      <c r="B21" s="34" t="str">
        <f>IF((ANXE_1_DEPENSES_PREVISION!B20)=0,"",ANXE_1_DEPENSES_PREVISION!B20)</f>
        <v/>
      </c>
      <c r="C21" s="34" t="str">
        <f>IF((ANXE_1_DEPENSES_PREVISION!C20)=0,"",ANXE_1_DEPENSES_PREVISION!C20)</f>
        <v/>
      </c>
      <c r="D21" s="34" t="str">
        <f>IF((ANXE_1_DEPENSES_PREVISION!E20)=0,"",ANXE_1_DEPENSES_PREVISION!E20)</f>
        <v/>
      </c>
      <c r="E21" s="41" t="str">
        <f>IF((ANXE_1_DEPENSES_PREVISION!F20)=0,"",ANXE_1_DEPENSES_PREVISION!F20)</f>
        <v/>
      </c>
      <c r="F21" s="41" t="str">
        <f>IF((ANXE_1_DEPENSES_PREVISION!G20)=0,"",ANXE_1_DEPENSES_PREVISION!G20)</f>
        <v/>
      </c>
      <c r="G21" s="41" t="str">
        <f>IF((ANXE_1_DEPENSES_PREVISION!H20)=0,"",ANXE_1_DEPENSES_PREVISION!H20)</f>
        <v/>
      </c>
      <c r="H21" s="34" t="str">
        <f>IF((ANXE_1_DEPENSES_PREVISION!I20)=0,"",ANXE_1_DEPENSES_PREVISION!I20)</f>
        <v/>
      </c>
      <c r="I21" s="120" t="str">
        <f>IF((ANXE_1_DEPENSES_PREVISION!B20)=0,"",ANXE_1_DEPENSES_PREVISION!B20)</f>
        <v/>
      </c>
      <c r="J21" s="120" t="str">
        <f>IF((ANXE_1_DEPENSES_PREVISION!C20)=0,"",(ANXE_1_DEPENSES_PREVISION!C20))</f>
        <v/>
      </c>
      <c r="K21" s="120" t="str">
        <f>IF((ANXE_1_DEPENSES_PREVISION!E20)=0,"",ANXE_1_DEPENSES_PREVISION!E20)</f>
        <v/>
      </c>
      <c r="L21" s="41" t="str">
        <f>IF((ANXE_1_DEPENSES_PREVISION!F20)=0,"",ANXE_1_DEPENSES_PREVISION!F20)</f>
        <v/>
      </c>
      <c r="M21" s="111" t="str">
        <f>IF((ANXE_1_DEPENSES_PREVISION!G20)=0,"",ANXE_1_DEPENSES_PREVISION!G20)</f>
        <v/>
      </c>
      <c r="N21" s="124"/>
      <c r="O21" s="122" t="str">
        <f t="shared" si="1"/>
        <v/>
      </c>
      <c r="P21" s="36"/>
      <c r="Q21" s="121" t="str">
        <f t="shared" si="2"/>
        <v/>
      </c>
      <c r="R21" s="10" t="str">
        <f t="shared" si="0"/>
        <v/>
      </c>
      <c r="S21" s="123" t="str">
        <f t="shared" si="3"/>
        <v/>
      </c>
      <c r="T21" s="9"/>
    </row>
    <row r="22" spans="2:20" x14ac:dyDescent="0.25">
      <c r="B22" s="34" t="str">
        <f>IF((ANXE_1_DEPENSES_PREVISION!B21)=0,"",ANXE_1_DEPENSES_PREVISION!B21)</f>
        <v/>
      </c>
      <c r="C22" s="34" t="str">
        <f>IF((ANXE_1_DEPENSES_PREVISION!C21)=0,"",ANXE_1_DEPENSES_PREVISION!C21)</f>
        <v/>
      </c>
      <c r="D22" s="34" t="str">
        <f>IF((ANXE_1_DEPENSES_PREVISION!E21)=0,"",ANXE_1_DEPENSES_PREVISION!E21)</f>
        <v/>
      </c>
      <c r="E22" s="41" t="str">
        <f>IF((ANXE_1_DEPENSES_PREVISION!F21)=0,"",ANXE_1_DEPENSES_PREVISION!F21)</f>
        <v/>
      </c>
      <c r="F22" s="41" t="str">
        <f>IF((ANXE_1_DEPENSES_PREVISION!G21)=0,"",ANXE_1_DEPENSES_PREVISION!G21)</f>
        <v/>
      </c>
      <c r="G22" s="41" t="str">
        <f>IF((ANXE_1_DEPENSES_PREVISION!H21)=0,"",ANXE_1_DEPENSES_PREVISION!H21)</f>
        <v/>
      </c>
      <c r="H22" s="34" t="str">
        <f>IF((ANXE_1_DEPENSES_PREVISION!I21)=0,"",ANXE_1_DEPENSES_PREVISION!I21)</f>
        <v/>
      </c>
      <c r="I22" s="120" t="str">
        <f>IF((ANXE_1_DEPENSES_PREVISION!B21)=0,"",ANXE_1_DEPENSES_PREVISION!B21)</f>
        <v/>
      </c>
      <c r="J22" s="120" t="str">
        <f>IF((ANXE_1_DEPENSES_PREVISION!C21)=0,"",(ANXE_1_DEPENSES_PREVISION!C21))</f>
        <v/>
      </c>
      <c r="K22" s="120" t="str">
        <f>IF((ANXE_1_DEPENSES_PREVISION!E21)=0,"",ANXE_1_DEPENSES_PREVISION!E21)</f>
        <v/>
      </c>
      <c r="L22" s="41" t="str">
        <f>IF((ANXE_1_DEPENSES_PREVISION!F21)=0,"",ANXE_1_DEPENSES_PREVISION!F21)</f>
        <v/>
      </c>
      <c r="M22" s="111" t="str">
        <f>IF((ANXE_1_DEPENSES_PREVISION!G21)=0,"",ANXE_1_DEPENSES_PREVISION!G21)</f>
        <v/>
      </c>
      <c r="N22" s="124"/>
      <c r="O22" s="122" t="str">
        <f t="shared" si="1"/>
        <v/>
      </c>
      <c r="P22" s="36"/>
      <c r="Q22" s="121" t="str">
        <f t="shared" si="2"/>
        <v/>
      </c>
      <c r="R22" s="10" t="str">
        <f t="shared" si="0"/>
        <v/>
      </c>
      <c r="S22" s="123" t="str">
        <f t="shared" si="3"/>
        <v/>
      </c>
      <c r="T22" s="9"/>
    </row>
    <row r="23" spans="2:20" x14ac:dyDescent="0.25">
      <c r="B23" s="34" t="str">
        <f>IF((ANXE_1_DEPENSES_PREVISION!B22)=0,"",ANXE_1_DEPENSES_PREVISION!B22)</f>
        <v/>
      </c>
      <c r="C23" s="34" t="str">
        <f>IF((ANXE_1_DEPENSES_PREVISION!C22)=0,"",ANXE_1_DEPENSES_PREVISION!C22)</f>
        <v/>
      </c>
      <c r="D23" s="34" t="str">
        <f>IF((ANXE_1_DEPENSES_PREVISION!E22)=0,"",ANXE_1_DEPENSES_PREVISION!E22)</f>
        <v/>
      </c>
      <c r="E23" s="41" t="str">
        <f>IF((ANXE_1_DEPENSES_PREVISION!F22)=0,"",ANXE_1_DEPENSES_PREVISION!F22)</f>
        <v/>
      </c>
      <c r="F23" s="41" t="str">
        <f>IF((ANXE_1_DEPENSES_PREVISION!G22)=0,"",ANXE_1_DEPENSES_PREVISION!G22)</f>
        <v/>
      </c>
      <c r="G23" s="41" t="str">
        <f>IF((ANXE_1_DEPENSES_PREVISION!H22)=0,"",ANXE_1_DEPENSES_PREVISION!H22)</f>
        <v/>
      </c>
      <c r="H23" s="34" t="str">
        <f>IF((ANXE_1_DEPENSES_PREVISION!I22)=0,"",ANXE_1_DEPENSES_PREVISION!I22)</f>
        <v/>
      </c>
      <c r="I23" s="120" t="str">
        <f>IF((ANXE_1_DEPENSES_PREVISION!B22)=0,"",ANXE_1_DEPENSES_PREVISION!B22)</f>
        <v/>
      </c>
      <c r="J23" s="120" t="str">
        <f>IF((ANXE_1_DEPENSES_PREVISION!C22)=0,"",(ANXE_1_DEPENSES_PREVISION!C22))</f>
        <v/>
      </c>
      <c r="K23" s="120" t="str">
        <f>IF((ANXE_1_DEPENSES_PREVISION!E22)=0,"",ANXE_1_DEPENSES_PREVISION!E22)</f>
        <v/>
      </c>
      <c r="L23" s="41" t="str">
        <f>IF((ANXE_1_DEPENSES_PREVISION!F22)=0,"",ANXE_1_DEPENSES_PREVISION!F22)</f>
        <v/>
      </c>
      <c r="M23" s="111" t="str">
        <f>IF((ANXE_1_DEPENSES_PREVISION!G22)=0,"",ANXE_1_DEPENSES_PREVISION!G22)</f>
        <v/>
      </c>
      <c r="N23" s="124"/>
      <c r="O23" s="122" t="str">
        <f t="shared" si="1"/>
        <v/>
      </c>
      <c r="P23" s="36"/>
      <c r="Q23" s="121" t="str">
        <f t="shared" si="2"/>
        <v/>
      </c>
      <c r="R23" s="10" t="str">
        <f t="shared" si="0"/>
        <v/>
      </c>
      <c r="S23" s="123" t="str">
        <f t="shared" si="3"/>
        <v/>
      </c>
      <c r="T23" s="9"/>
    </row>
    <row r="24" spans="2:20" x14ac:dyDescent="0.25">
      <c r="B24" s="34" t="str">
        <f>IF((ANXE_1_DEPENSES_PREVISION!B23)=0,"",ANXE_1_DEPENSES_PREVISION!B23)</f>
        <v/>
      </c>
      <c r="C24" s="34" t="str">
        <f>IF((ANXE_1_DEPENSES_PREVISION!C23)=0,"",ANXE_1_DEPENSES_PREVISION!C23)</f>
        <v/>
      </c>
      <c r="D24" s="34" t="str">
        <f>IF((ANXE_1_DEPENSES_PREVISION!E23)=0,"",ANXE_1_DEPENSES_PREVISION!E23)</f>
        <v/>
      </c>
      <c r="E24" s="41" t="str">
        <f>IF((ANXE_1_DEPENSES_PREVISION!F23)=0,"",ANXE_1_DEPENSES_PREVISION!F23)</f>
        <v/>
      </c>
      <c r="F24" s="41" t="str">
        <f>IF((ANXE_1_DEPENSES_PREVISION!G23)=0,"",ANXE_1_DEPENSES_PREVISION!G23)</f>
        <v/>
      </c>
      <c r="G24" s="41" t="str">
        <f>IF((ANXE_1_DEPENSES_PREVISION!H23)=0,"",ANXE_1_DEPENSES_PREVISION!H23)</f>
        <v/>
      </c>
      <c r="H24" s="34" t="str">
        <f>IF((ANXE_1_DEPENSES_PREVISION!I23)=0,"",ANXE_1_DEPENSES_PREVISION!I23)</f>
        <v/>
      </c>
      <c r="I24" s="120" t="str">
        <f>IF((ANXE_1_DEPENSES_PREVISION!B23)=0,"",ANXE_1_DEPENSES_PREVISION!B23)</f>
        <v/>
      </c>
      <c r="J24" s="120" t="str">
        <f>IF((ANXE_1_DEPENSES_PREVISION!C23)=0,"",(ANXE_1_DEPENSES_PREVISION!C23))</f>
        <v/>
      </c>
      <c r="K24" s="120" t="str">
        <f>IF((ANXE_1_DEPENSES_PREVISION!E23)=0,"",ANXE_1_DEPENSES_PREVISION!E23)</f>
        <v/>
      </c>
      <c r="L24" s="41" t="str">
        <f>IF((ANXE_1_DEPENSES_PREVISION!F23)=0,"",ANXE_1_DEPENSES_PREVISION!F23)</f>
        <v/>
      </c>
      <c r="M24" s="111" t="str">
        <f>IF((ANXE_1_DEPENSES_PREVISION!G23)=0,"",ANXE_1_DEPENSES_PREVISION!G23)</f>
        <v/>
      </c>
      <c r="N24" s="124"/>
      <c r="O24" s="122" t="str">
        <f t="shared" si="1"/>
        <v/>
      </c>
      <c r="P24" s="36"/>
      <c r="Q24" s="121" t="str">
        <f t="shared" si="2"/>
        <v/>
      </c>
      <c r="R24" s="10" t="str">
        <f t="shared" si="0"/>
        <v/>
      </c>
      <c r="S24" s="123" t="str">
        <f t="shared" si="3"/>
        <v/>
      </c>
      <c r="T24" s="9"/>
    </row>
    <row r="25" spans="2:20" x14ac:dyDescent="0.25">
      <c r="B25" s="34" t="str">
        <f>IF((ANXE_1_DEPENSES_PREVISION!B24)=0,"",ANXE_1_DEPENSES_PREVISION!B24)</f>
        <v/>
      </c>
      <c r="C25" s="34" t="str">
        <f>IF((ANXE_1_DEPENSES_PREVISION!C24)=0,"",ANXE_1_DEPENSES_PREVISION!C24)</f>
        <v/>
      </c>
      <c r="D25" s="34" t="str">
        <f>IF((ANXE_1_DEPENSES_PREVISION!E24)=0,"",ANXE_1_DEPENSES_PREVISION!E24)</f>
        <v/>
      </c>
      <c r="E25" s="41" t="str">
        <f>IF((ANXE_1_DEPENSES_PREVISION!F24)=0,"",ANXE_1_DEPENSES_PREVISION!F24)</f>
        <v/>
      </c>
      <c r="F25" s="41" t="str">
        <f>IF((ANXE_1_DEPENSES_PREVISION!G24)=0,"",ANXE_1_DEPENSES_PREVISION!G24)</f>
        <v/>
      </c>
      <c r="G25" s="41" t="str">
        <f>IF((ANXE_1_DEPENSES_PREVISION!H24)=0,"",ANXE_1_DEPENSES_PREVISION!H24)</f>
        <v/>
      </c>
      <c r="H25" s="34" t="str">
        <f>IF((ANXE_1_DEPENSES_PREVISION!I24)=0,"",ANXE_1_DEPENSES_PREVISION!I24)</f>
        <v/>
      </c>
      <c r="I25" s="120" t="str">
        <f>IF((ANXE_1_DEPENSES_PREVISION!B24)=0,"",ANXE_1_DEPENSES_PREVISION!B24)</f>
        <v/>
      </c>
      <c r="J25" s="120" t="str">
        <f>IF((ANXE_1_DEPENSES_PREVISION!C24)=0,"",(ANXE_1_DEPENSES_PREVISION!C24))</f>
        <v/>
      </c>
      <c r="K25" s="120" t="str">
        <f>IF((ANXE_1_DEPENSES_PREVISION!E24)=0,"",ANXE_1_DEPENSES_PREVISION!E24)</f>
        <v/>
      </c>
      <c r="L25" s="41" t="str">
        <f>IF((ANXE_1_DEPENSES_PREVISION!F24)=0,"",ANXE_1_DEPENSES_PREVISION!F24)</f>
        <v/>
      </c>
      <c r="M25" s="111" t="str">
        <f>IF((ANXE_1_DEPENSES_PREVISION!G24)=0,"",ANXE_1_DEPENSES_PREVISION!G24)</f>
        <v/>
      </c>
      <c r="N25" s="124"/>
      <c r="O25" s="122" t="str">
        <f t="shared" si="1"/>
        <v/>
      </c>
      <c r="P25" s="36"/>
      <c r="Q25" s="121" t="str">
        <f t="shared" si="2"/>
        <v/>
      </c>
      <c r="R25" s="10" t="str">
        <f t="shared" si="0"/>
        <v/>
      </c>
      <c r="S25" s="123" t="str">
        <f t="shared" si="3"/>
        <v/>
      </c>
      <c r="T25" s="9"/>
    </row>
    <row r="26" spans="2:20" x14ac:dyDescent="0.25">
      <c r="B26" s="34" t="str">
        <f>IF((ANXE_1_DEPENSES_PREVISION!B25)=0,"",ANXE_1_DEPENSES_PREVISION!B25)</f>
        <v/>
      </c>
      <c r="C26" s="34" t="str">
        <f>IF((ANXE_1_DEPENSES_PREVISION!C25)=0,"",ANXE_1_DEPENSES_PREVISION!C25)</f>
        <v/>
      </c>
      <c r="D26" s="34" t="str">
        <f>IF((ANXE_1_DEPENSES_PREVISION!E25)=0,"",ANXE_1_DEPENSES_PREVISION!E25)</f>
        <v/>
      </c>
      <c r="E26" s="41" t="str">
        <f>IF((ANXE_1_DEPENSES_PREVISION!F25)=0,"",ANXE_1_DEPENSES_PREVISION!F25)</f>
        <v/>
      </c>
      <c r="F26" s="41" t="str">
        <f>IF((ANXE_1_DEPENSES_PREVISION!G25)=0,"",ANXE_1_DEPENSES_PREVISION!G25)</f>
        <v/>
      </c>
      <c r="G26" s="41" t="str">
        <f>IF((ANXE_1_DEPENSES_PREVISION!H25)=0,"",ANXE_1_DEPENSES_PREVISION!H25)</f>
        <v/>
      </c>
      <c r="H26" s="34" t="str">
        <f>IF((ANXE_1_DEPENSES_PREVISION!I25)=0,"",ANXE_1_DEPENSES_PREVISION!I25)</f>
        <v/>
      </c>
      <c r="I26" s="120" t="str">
        <f>IF((ANXE_1_DEPENSES_PREVISION!B25)=0,"",ANXE_1_DEPENSES_PREVISION!B25)</f>
        <v/>
      </c>
      <c r="J26" s="120" t="str">
        <f>IF((ANXE_1_DEPENSES_PREVISION!C25)=0,"",(ANXE_1_DEPENSES_PREVISION!C25))</f>
        <v/>
      </c>
      <c r="K26" s="120" t="str">
        <f>IF((ANXE_1_DEPENSES_PREVISION!E25)=0,"",ANXE_1_DEPENSES_PREVISION!E25)</f>
        <v/>
      </c>
      <c r="L26" s="41" t="str">
        <f>IF((ANXE_1_DEPENSES_PREVISION!F25)=0,"",ANXE_1_DEPENSES_PREVISION!F25)</f>
        <v/>
      </c>
      <c r="M26" s="111" t="str">
        <f>IF((ANXE_1_DEPENSES_PREVISION!G25)=0,"",ANXE_1_DEPENSES_PREVISION!G25)</f>
        <v/>
      </c>
      <c r="N26" s="124"/>
      <c r="O26" s="122" t="str">
        <f t="shared" si="1"/>
        <v/>
      </c>
      <c r="P26" s="36"/>
      <c r="Q26" s="121" t="str">
        <f t="shared" si="2"/>
        <v/>
      </c>
      <c r="R26" s="10" t="str">
        <f t="shared" si="0"/>
        <v/>
      </c>
      <c r="S26" s="123" t="str">
        <f t="shared" si="3"/>
        <v/>
      </c>
      <c r="T26" s="9"/>
    </row>
    <row r="27" spans="2:20" x14ac:dyDescent="0.25">
      <c r="B27" s="34" t="str">
        <f>IF((ANXE_1_DEPENSES_PREVISION!B26)=0,"",ANXE_1_DEPENSES_PREVISION!B26)</f>
        <v/>
      </c>
      <c r="C27" s="34" t="str">
        <f>IF((ANXE_1_DEPENSES_PREVISION!C26)=0,"",ANXE_1_DEPENSES_PREVISION!C26)</f>
        <v/>
      </c>
      <c r="D27" s="34" t="str">
        <f>IF((ANXE_1_DEPENSES_PREVISION!E26)=0,"",ANXE_1_DEPENSES_PREVISION!E26)</f>
        <v/>
      </c>
      <c r="E27" s="41" t="str">
        <f>IF((ANXE_1_DEPENSES_PREVISION!F26)=0,"",ANXE_1_DEPENSES_PREVISION!F26)</f>
        <v/>
      </c>
      <c r="F27" s="41" t="str">
        <f>IF((ANXE_1_DEPENSES_PREVISION!G26)=0,"",ANXE_1_DEPENSES_PREVISION!G26)</f>
        <v/>
      </c>
      <c r="G27" s="41" t="str">
        <f>IF((ANXE_1_DEPENSES_PREVISION!H26)=0,"",ANXE_1_DEPENSES_PREVISION!H26)</f>
        <v/>
      </c>
      <c r="H27" s="34" t="str">
        <f>IF((ANXE_1_DEPENSES_PREVISION!I26)=0,"",ANXE_1_DEPENSES_PREVISION!I26)</f>
        <v/>
      </c>
      <c r="I27" s="120" t="str">
        <f>IF((ANXE_1_DEPENSES_PREVISION!B26)=0,"",ANXE_1_DEPENSES_PREVISION!B26)</f>
        <v/>
      </c>
      <c r="J27" s="120" t="str">
        <f>IF((ANXE_1_DEPENSES_PREVISION!C26)=0,"",(ANXE_1_DEPENSES_PREVISION!C26))</f>
        <v/>
      </c>
      <c r="K27" s="120" t="str">
        <f>IF((ANXE_1_DEPENSES_PREVISION!E26)=0,"",ANXE_1_DEPENSES_PREVISION!E26)</f>
        <v/>
      </c>
      <c r="L27" s="41" t="str">
        <f>IF((ANXE_1_DEPENSES_PREVISION!F26)=0,"",ANXE_1_DEPENSES_PREVISION!F26)</f>
        <v/>
      </c>
      <c r="M27" s="111" t="str">
        <f>IF((ANXE_1_DEPENSES_PREVISION!G26)=0,"",ANXE_1_DEPENSES_PREVISION!G26)</f>
        <v/>
      </c>
      <c r="N27" s="124"/>
      <c r="O27" s="122" t="str">
        <f t="shared" si="1"/>
        <v/>
      </c>
      <c r="P27" s="36"/>
      <c r="Q27" s="121" t="str">
        <f t="shared" si="2"/>
        <v/>
      </c>
      <c r="R27" s="10" t="str">
        <f t="shared" si="0"/>
        <v/>
      </c>
      <c r="S27" s="123" t="str">
        <f t="shared" si="3"/>
        <v/>
      </c>
      <c r="T27" s="9"/>
    </row>
    <row r="28" spans="2:20" x14ac:dyDescent="0.25">
      <c r="B28" s="34" t="str">
        <f>IF((ANXE_1_DEPENSES_PREVISION!B27)=0,"",ANXE_1_DEPENSES_PREVISION!B27)</f>
        <v/>
      </c>
      <c r="C28" s="34" t="str">
        <f>IF((ANXE_1_DEPENSES_PREVISION!C27)=0,"",ANXE_1_DEPENSES_PREVISION!C27)</f>
        <v/>
      </c>
      <c r="D28" s="34" t="str">
        <f>IF((ANXE_1_DEPENSES_PREVISION!E27)=0,"",ANXE_1_DEPENSES_PREVISION!E27)</f>
        <v/>
      </c>
      <c r="E28" s="41" t="str">
        <f>IF((ANXE_1_DEPENSES_PREVISION!F27)=0,"",ANXE_1_DEPENSES_PREVISION!F27)</f>
        <v/>
      </c>
      <c r="F28" s="41" t="str">
        <f>IF((ANXE_1_DEPENSES_PREVISION!G27)=0,"",ANXE_1_DEPENSES_PREVISION!G27)</f>
        <v/>
      </c>
      <c r="G28" s="41" t="str">
        <f>IF((ANXE_1_DEPENSES_PREVISION!H27)=0,"",ANXE_1_DEPENSES_PREVISION!H27)</f>
        <v/>
      </c>
      <c r="H28" s="34" t="str">
        <f>IF((ANXE_1_DEPENSES_PREVISION!I27)=0,"",ANXE_1_DEPENSES_PREVISION!I27)</f>
        <v/>
      </c>
      <c r="I28" s="120" t="str">
        <f>IF((ANXE_1_DEPENSES_PREVISION!B27)=0,"",ANXE_1_DEPENSES_PREVISION!B27)</f>
        <v/>
      </c>
      <c r="J28" s="120" t="str">
        <f>IF((ANXE_1_DEPENSES_PREVISION!C27)=0,"",(ANXE_1_DEPENSES_PREVISION!C27))</f>
        <v/>
      </c>
      <c r="K28" s="120" t="str">
        <f>IF((ANXE_1_DEPENSES_PREVISION!E27)=0,"",ANXE_1_DEPENSES_PREVISION!E27)</f>
        <v/>
      </c>
      <c r="L28" s="41" t="str">
        <f>IF((ANXE_1_DEPENSES_PREVISION!F27)=0,"",ANXE_1_DEPENSES_PREVISION!F27)</f>
        <v/>
      </c>
      <c r="M28" s="111" t="str">
        <f>IF((ANXE_1_DEPENSES_PREVISION!G27)=0,"",ANXE_1_DEPENSES_PREVISION!G27)</f>
        <v/>
      </c>
      <c r="N28" s="124"/>
      <c r="O28" s="122" t="str">
        <f t="shared" si="1"/>
        <v/>
      </c>
      <c r="P28" s="36"/>
      <c r="Q28" s="121" t="str">
        <f t="shared" si="2"/>
        <v/>
      </c>
      <c r="R28" s="10" t="str">
        <f t="shared" si="0"/>
        <v/>
      </c>
      <c r="S28" s="123" t="str">
        <f t="shared" si="3"/>
        <v/>
      </c>
      <c r="T28" s="9"/>
    </row>
    <row r="29" spans="2:20" x14ac:dyDescent="0.25">
      <c r="B29" s="34" t="str">
        <f>IF((ANXE_1_DEPENSES_PREVISION!B28)=0,"",ANXE_1_DEPENSES_PREVISION!B28)</f>
        <v/>
      </c>
      <c r="C29" s="34" t="str">
        <f>IF((ANXE_1_DEPENSES_PREVISION!C28)=0,"",ANXE_1_DEPENSES_PREVISION!C28)</f>
        <v/>
      </c>
      <c r="D29" s="34" t="str">
        <f>IF((ANXE_1_DEPENSES_PREVISION!E28)=0,"",ANXE_1_DEPENSES_PREVISION!E28)</f>
        <v/>
      </c>
      <c r="E29" s="41" t="str">
        <f>IF((ANXE_1_DEPENSES_PREVISION!F28)=0,"",ANXE_1_DEPENSES_PREVISION!F28)</f>
        <v/>
      </c>
      <c r="F29" s="41" t="str">
        <f>IF((ANXE_1_DEPENSES_PREVISION!G28)=0,"",ANXE_1_DEPENSES_PREVISION!G28)</f>
        <v/>
      </c>
      <c r="G29" s="41" t="str">
        <f>IF((ANXE_1_DEPENSES_PREVISION!H28)=0,"",ANXE_1_DEPENSES_PREVISION!H28)</f>
        <v/>
      </c>
      <c r="H29" s="34" t="str">
        <f>IF((ANXE_1_DEPENSES_PREVISION!I28)=0,"",ANXE_1_DEPENSES_PREVISION!I28)</f>
        <v/>
      </c>
      <c r="I29" s="120" t="str">
        <f>IF((ANXE_1_DEPENSES_PREVISION!B28)=0,"",ANXE_1_DEPENSES_PREVISION!B28)</f>
        <v/>
      </c>
      <c r="J29" s="120" t="str">
        <f>IF((ANXE_1_DEPENSES_PREVISION!C28)=0,"",(ANXE_1_DEPENSES_PREVISION!C28))</f>
        <v/>
      </c>
      <c r="K29" s="120" t="str">
        <f>IF((ANXE_1_DEPENSES_PREVISION!E28)=0,"",ANXE_1_DEPENSES_PREVISION!E28)</f>
        <v/>
      </c>
      <c r="L29" s="41" t="str">
        <f>IF((ANXE_1_DEPENSES_PREVISION!F28)=0,"",ANXE_1_DEPENSES_PREVISION!F28)</f>
        <v/>
      </c>
      <c r="M29" s="111" t="str">
        <f>IF((ANXE_1_DEPENSES_PREVISION!G28)=0,"",ANXE_1_DEPENSES_PREVISION!G28)</f>
        <v/>
      </c>
      <c r="N29" s="124"/>
      <c r="O29" s="122" t="str">
        <f t="shared" si="1"/>
        <v/>
      </c>
      <c r="P29" s="36"/>
      <c r="Q29" s="121" t="str">
        <f t="shared" si="2"/>
        <v/>
      </c>
      <c r="R29" s="10" t="str">
        <f t="shared" si="0"/>
        <v/>
      </c>
      <c r="S29" s="123" t="str">
        <f t="shared" si="3"/>
        <v/>
      </c>
      <c r="T29" s="9"/>
    </row>
    <row r="30" spans="2:20" x14ac:dyDescent="0.25">
      <c r="B30" s="34" t="str">
        <f>IF((ANXE_1_DEPENSES_PREVISION!B29)=0,"",ANXE_1_DEPENSES_PREVISION!B29)</f>
        <v/>
      </c>
      <c r="C30" s="34" t="str">
        <f>IF((ANXE_1_DEPENSES_PREVISION!C29)=0,"",ANXE_1_DEPENSES_PREVISION!C29)</f>
        <v/>
      </c>
      <c r="D30" s="34" t="str">
        <f>IF((ANXE_1_DEPENSES_PREVISION!E29)=0,"",ANXE_1_DEPENSES_PREVISION!E29)</f>
        <v/>
      </c>
      <c r="E30" s="41" t="str">
        <f>IF((ANXE_1_DEPENSES_PREVISION!F29)=0,"",ANXE_1_DEPENSES_PREVISION!F29)</f>
        <v/>
      </c>
      <c r="F30" s="41" t="str">
        <f>IF((ANXE_1_DEPENSES_PREVISION!G29)=0,"",ANXE_1_DEPENSES_PREVISION!G29)</f>
        <v/>
      </c>
      <c r="G30" s="41" t="str">
        <f>IF((ANXE_1_DEPENSES_PREVISION!H29)=0,"",ANXE_1_DEPENSES_PREVISION!H29)</f>
        <v/>
      </c>
      <c r="H30" s="34" t="str">
        <f>IF((ANXE_1_DEPENSES_PREVISION!I29)=0,"",ANXE_1_DEPENSES_PREVISION!I29)</f>
        <v/>
      </c>
      <c r="I30" s="120" t="str">
        <f>IF((ANXE_1_DEPENSES_PREVISION!B29)=0,"",ANXE_1_DEPENSES_PREVISION!B29)</f>
        <v/>
      </c>
      <c r="J30" s="120" t="str">
        <f>IF((ANXE_1_DEPENSES_PREVISION!C29)=0,"",(ANXE_1_DEPENSES_PREVISION!C29))</f>
        <v/>
      </c>
      <c r="K30" s="120" t="str">
        <f>IF((ANXE_1_DEPENSES_PREVISION!E29)=0,"",ANXE_1_DEPENSES_PREVISION!E29)</f>
        <v/>
      </c>
      <c r="L30" s="41" t="str">
        <f>IF((ANXE_1_DEPENSES_PREVISION!F29)=0,"",ANXE_1_DEPENSES_PREVISION!F29)</f>
        <v/>
      </c>
      <c r="M30" s="111" t="str">
        <f>IF((ANXE_1_DEPENSES_PREVISION!G29)=0,"",ANXE_1_DEPENSES_PREVISION!G29)</f>
        <v/>
      </c>
      <c r="N30" s="124"/>
      <c r="O30" s="122" t="str">
        <f t="shared" si="1"/>
        <v/>
      </c>
      <c r="P30" s="36"/>
      <c r="Q30" s="121" t="str">
        <f t="shared" si="2"/>
        <v/>
      </c>
      <c r="R30" s="10" t="str">
        <f t="shared" si="0"/>
        <v/>
      </c>
      <c r="S30" s="123" t="str">
        <f t="shared" si="3"/>
        <v/>
      </c>
      <c r="T30" s="9"/>
    </row>
    <row r="31" spans="2:20" x14ac:dyDescent="0.25">
      <c r="B31" s="34" t="str">
        <f>IF((ANXE_1_DEPENSES_PREVISION!B30)=0,"",ANXE_1_DEPENSES_PREVISION!B30)</f>
        <v/>
      </c>
      <c r="C31" s="34" t="str">
        <f>IF((ANXE_1_DEPENSES_PREVISION!C30)=0,"",ANXE_1_DEPENSES_PREVISION!C30)</f>
        <v/>
      </c>
      <c r="D31" s="34" t="str">
        <f>IF((ANXE_1_DEPENSES_PREVISION!E30)=0,"",ANXE_1_DEPENSES_PREVISION!E30)</f>
        <v/>
      </c>
      <c r="E31" s="41" t="str">
        <f>IF((ANXE_1_DEPENSES_PREVISION!F30)=0,"",ANXE_1_DEPENSES_PREVISION!F30)</f>
        <v/>
      </c>
      <c r="F31" s="41" t="str">
        <f>IF((ANXE_1_DEPENSES_PREVISION!G30)=0,"",ANXE_1_DEPENSES_PREVISION!G30)</f>
        <v/>
      </c>
      <c r="G31" s="41" t="str">
        <f>IF((ANXE_1_DEPENSES_PREVISION!H30)=0,"",ANXE_1_DEPENSES_PREVISION!H30)</f>
        <v/>
      </c>
      <c r="H31" s="34" t="str">
        <f>IF((ANXE_1_DEPENSES_PREVISION!I30)=0,"",ANXE_1_DEPENSES_PREVISION!I30)</f>
        <v/>
      </c>
      <c r="I31" s="120" t="str">
        <f>IF((ANXE_1_DEPENSES_PREVISION!B30)=0,"",ANXE_1_DEPENSES_PREVISION!B30)</f>
        <v/>
      </c>
      <c r="J31" s="120" t="str">
        <f>IF((ANXE_1_DEPENSES_PREVISION!C30)=0,"",(ANXE_1_DEPENSES_PREVISION!C30))</f>
        <v/>
      </c>
      <c r="K31" s="120" t="str">
        <f>IF((ANXE_1_DEPENSES_PREVISION!E30)=0,"",ANXE_1_DEPENSES_PREVISION!E30)</f>
        <v/>
      </c>
      <c r="L31" s="41" t="str">
        <f>IF((ANXE_1_DEPENSES_PREVISION!F30)=0,"",ANXE_1_DEPENSES_PREVISION!F30)</f>
        <v/>
      </c>
      <c r="M31" s="111" t="str">
        <f>IF((ANXE_1_DEPENSES_PREVISION!G30)=0,"",ANXE_1_DEPENSES_PREVISION!G30)</f>
        <v/>
      </c>
      <c r="N31" s="124"/>
      <c r="O31" s="122" t="str">
        <f t="shared" si="1"/>
        <v/>
      </c>
      <c r="P31" s="36"/>
      <c r="Q31" s="121" t="str">
        <f t="shared" si="2"/>
        <v/>
      </c>
      <c r="R31" s="10" t="str">
        <f t="shared" si="0"/>
        <v/>
      </c>
      <c r="S31" s="123" t="str">
        <f t="shared" si="3"/>
        <v/>
      </c>
      <c r="T31" s="9"/>
    </row>
    <row r="32" spans="2:20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72"/>
      <c r="N32" s="6"/>
      <c r="O32" s="6"/>
      <c r="P32" s="6"/>
    </row>
    <row r="33" spans="2:16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72"/>
      <c r="N33" s="6"/>
      <c r="O33" s="6"/>
      <c r="P33" s="6"/>
    </row>
    <row r="34" spans="2:16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72"/>
      <c r="N34" s="6"/>
      <c r="O34" s="6"/>
      <c r="P34" s="6"/>
    </row>
    <row r="35" spans="2:16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72"/>
      <c r="N35" s="6"/>
      <c r="O35" s="6"/>
      <c r="P35" s="6"/>
    </row>
    <row r="36" spans="2:16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72"/>
      <c r="N36" s="6"/>
      <c r="O36" s="6"/>
      <c r="P36" s="6"/>
    </row>
    <row r="37" spans="2:16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72"/>
      <c r="N37" s="6"/>
      <c r="O37" s="6"/>
      <c r="P37" s="6"/>
    </row>
    <row r="38" spans="2:16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72"/>
      <c r="N38" s="6"/>
      <c r="O38" s="6"/>
      <c r="P38" s="6"/>
    </row>
    <row r="39" spans="2:16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72"/>
      <c r="N39" s="6"/>
      <c r="O39" s="6"/>
      <c r="P39" s="6"/>
    </row>
    <row r="48" spans="2:16" x14ac:dyDescent="0.25">
      <c r="B48" s="1" t="s">
        <v>115</v>
      </c>
    </row>
    <row r="49" spans="2:2" x14ac:dyDescent="0.25">
      <c r="B49" s="1" t="s">
        <v>116</v>
      </c>
    </row>
    <row r="50" spans="2:2" x14ac:dyDescent="0.25">
      <c r="B50" s="1" t="s">
        <v>117</v>
      </c>
    </row>
    <row r="51" spans="2:2" x14ac:dyDescent="0.25">
      <c r="B51" s="1" t="s">
        <v>118</v>
      </c>
    </row>
    <row r="52" spans="2:2" x14ac:dyDescent="0.25">
      <c r="B52" s="1" t="s">
        <v>119</v>
      </c>
    </row>
    <row r="53" spans="2:2" x14ac:dyDescent="0.25">
      <c r="B53" s="1" t="s">
        <v>38</v>
      </c>
    </row>
    <row r="54" spans="2:2" x14ac:dyDescent="0.25">
      <c r="B54" s="1" t="s">
        <v>120</v>
      </c>
    </row>
    <row r="55" spans="2:2" x14ac:dyDescent="0.25">
      <c r="B55" s="1" t="s">
        <v>121</v>
      </c>
    </row>
    <row r="56" spans="2:2" x14ac:dyDescent="0.25">
      <c r="B56" s="1" t="s">
        <v>122</v>
      </c>
    </row>
    <row r="57" spans="2:2" x14ac:dyDescent="0.25">
      <c r="B57" s="1" t="s">
        <v>123</v>
      </c>
    </row>
    <row r="58" spans="2:2" x14ac:dyDescent="0.25">
      <c r="B58" s="1" t="s">
        <v>124</v>
      </c>
    </row>
    <row r="59" spans="2:2" x14ac:dyDescent="0.25">
      <c r="B59" s="1" t="s">
        <v>125</v>
      </c>
    </row>
    <row r="60" spans="2:2" x14ac:dyDescent="0.25">
      <c r="B60" s="1" t="s">
        <v>126</v>
      </c>
    </row>
    <row r="62" spans="2:2" x14ac:dyDescent="0.25">
      <c r="B62" s="1" t="s">
        <v>127</v>
      </c>
    </row>
    <row r="64" spans="2:2" x14ac:dyDescent="0.25">
      <c r="B64" s="1" t="s">
        <v>31</v>
      </c>
    </row>
    <row r="65" spans="2:2" x14ac:dyDescent="0.25">
      <c r="B65" s="1" t="s">
        <v>32</v>
      </c>
    </row>
    <row r="67" spans="2:2" x14ac:dyDescent="0.25">
      <c r="B67" t="s">
        <v>128</v>
      </c>
    </row>
    <row r="68" spans="2:2" x14ac:dyDescent="0.25">
      <c r="B68" t="s">
        <v>129</v>
      </c>
    </row>
    <row r="69" spans="2:2" x14ac:dyDescent="0.25">
      <c r="B69" t="s">
        <v>130</v>
      </c>
    </row>
    <row r="70" spans="2:2" x14ac:dyDescent="0.25">
      <c r="B70" t="s">
        <v>131</v>
      </c>
    </row>
  </sheetData>
  <sheetProtection algorithmName="SHA-512" hashValue="rvPd3OmrAp1hFr328YfLpx+MVWKIB6zlsWvoNgvhhMvgYqqi1Qhr3yHn/5tNtgihUouZE0wx0kJTF4GQu1JcCw==" saltValue="uteSTl9wLJKSk1k71YWZ3Q==" spinCount="100000" sheet="1" objects="1" scenarios="1"/>
  <mergeCells count="15">
    <mergeCell ref="I12:I13"/>
    <mergeCell ref="T12:T13"/>
    <mergeCell ref="P12:P13"/>
    <mergeCell ref="Q12:Q13"/>
    <mergeCell ref="R12:R13"/>
    <mergeCell ref="S12:S13"/>
    <mergeCell ref="J12:M12"/>
    <mergeCell ref="B12:B13"/>
    <mergeCell ref="B9:C10"/>
    <mergeCell ref="C12:G12"/>
    <mergeCell ref="H12:H13"/>
    <mergeCell ref="C5:H5"/>
    <mergeCell ref="C6:H6"/>
    <mergeCell ref="D9:D10"/>
    <mergeCell ref="C7:H7"/>
  </mergeCells>
  <pageMargins left="0.7" right="0.7" top="0.75" bottom="0.75" header="0.3" footer="0.3"/>
  <pageSetup paperSize="9" scale="23" orientation="landscape" r:id="rId1"/>
  <ignoredErrors>
    <ignoredError sqref="B14 F5 H5 H15:H31 T17:T24 T14:T16 P18:P31 T26:T31 T25 H14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13</vt:i4>
      </vt:variant>
    </vt:vector>
  </HeadingPairs>
  <TitlesOfParts>
    <vt:vector size="19" baseType="lpstr">
      <vt:lpstr>NOTICE</vt:lpstr>
      <vt:lpstr>ANXE_1_DEPENSES_PREVISION</vt:lpstr>
      <vt:lpstr>ANXE_2_SYNTHESE</vt:lpstr>
      <vt:lpstr>Bareme</vt:lpstr>
      <vt:lpstr>Correspondance des opérations</vt:lpstr>
      <vt:lpstr>INSTRUCTION_DEPENSES_PREVISION</vt:lpstr>
      <vt:lpstr>L_1</vt:lpstr>
      <vt:lpstr>L_2</vt:lpstr>
      <vt:lpstr>L_3</vt:lpstr>
      <vt:lpstr>L_4</vt:lpstr>
      <vt:lpstr>L_5</vt:lpstr>
      <vt:lpstr>L_6</vt:lpstr>
      <vt:lpstr>L_7</vt:lpstr>
      <vt:lpstr>L_8</vt:lpstr>
      <vt:lpstr>montant</vt:lpstr>
      <vt:lpstr>operation</vt:lpstr>
      <vt:lpstr>T_1</vt:lpstr>
      <vt:lpstr>T_2</vt:lpstr>
      <vt:lpstr>T_3</vt:lpstr>
    </vt:vector>
  </TitlesOfParts>
  <Manager/>
  <Company>REGION NOUVELLE-AQUITAINE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Noëllie MAGNES</dc:creator>
  <cp:keywords/>
  <dc:description/>
  <cp:lastModifiedBy>Violaine DURIEC</cp:lastModifiedBy>
  <cp:revision/>
  <dcterms:created xsi:type="dcterms:W3CDTF">2023-02-24T11:11:04Z</dcterms:created>
  <dcterms:modified xsi:type="dcterms:W3CDTF">2024-11-18T14:25:01Z</dcterms:modified>
  <cp:category/>
  <cp:contentStatus/>
</cp:coreProperties>
</file>