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8_MDNA\Formulaires\AnimNatura2000\Production\"/>
    </mc:Choice>
  </mc:AlternateContent>
  <xr:revisionPtr revIDLastSave="0" documentId="13_ncr:1_{B5D08CE3-2AD9-4532-8CF9-52B074FFF9D7}" xr6:coauthVersionLast="47" xr6:coauthVersionMax="47" xr10:uidLastSave="{00000000-0000-0000-0000-000000000000}"/>
  <bookViews>
    <workbookView xWindow="-120" yWindow="-120" windowWidth="25440" windowHeight="15390" tabRatio="869" xr2:uid="{00000000-000D-0000-FFFF-FFFF00000000}"/>
  </bookViews>
  <sheets>
    <sheet name="NOTICE" sheetId="45" r:id="rId1"/>
    <sheet name="ANXE_1_PRESTATION_SERVICES" sheetId="44" r:id="rId2"/>
    <sheet name="Qualification" sheetId="56" state="hidden" r:id="rId3"/>
    <sheet name="ANXE_2_DEPENSES_PERS" sheetId="42" r:id="rId4"/>
    <sheet name="ANXE_3_SYNTHESE" sheetId="49" r:id="rId5"/>
    <sheet name="Sites Terrestres" sheetId="57" state="hidden" r:id="rId6"/>
    <sheet name="Sites Mixtes" sheetId="58" state="hidden" r:id="rId7"/>
  </sheets>
  <externalReferences>
    <externalReference r:id="rId8"/>
  </externalReferences>
  <definedNames>
    <definedName name="_xlnm._FilterDatabase" localSheetId="6" hidden="1">'Sites Mixtes'!$A$1:$AG$1</definedName>
    <definedName name="_xlnm._FilterDatabase" localSheetId="5" hidden="1">'Sites Terrestres'!$A$1:$AH$263</definedName>
    <definedName name="aude">#REF!</definedName>
    <definedName name="Barème">Qualification!$B$27:$B$107</definedName>
    <definedName name="Code">'Sites Terrestres'!$A$3:$A$801</definedName>
    <definedName name="Code_Sites_Dossier" localSheetId="4">#REF!</definedName>
    <definedName name="Code_Sites_Dossier">#REF!</definedName>
    <definedName name="Coût_horaire">Qualification!$A$27:$C$107</definedName>
    <definedName name="Financeurs" localSheetId="4">#REF!</definedName>
    <definedName name="Financeurs">#REF!</definedName>
    <definedName name="Intitulés">Qualification!$A$27:$A$107</definedName>
    <definedName name="Liste1" localSheetId="4">#REF!</definedName>
    <definedName name="Liste1">#REF!</definedName>
    <definedName name="Liste2" localSheetId="4">#REF!</definedName>
    <definedName name="Liste2">#REF!</definedName>
    <definedName name="Missions" localSheetId="4">#REF!</definedName>
    <definedName name="Missions">#REF!</definedName>
    <definedName name="Modalité" localSheetId="4">#REF!</definedName>
    <definedName name="Modalité">#REF!</definedName>
    <definedName name="ouinon">'[1]BASE DE DONNEES'!$B$1:$B$2</definedName>
    <definedName name="Poste" localSheetId="4">#REF!</definedName>
    <definedName name="Poste">#REF!</definedName>
    <definedName name="Régions" localSheetId="4">#REF!</definedName>
    <definedName name="Régions">#REF!</definedName>
    <definedName name="Sites">'Sites Terrestres'!$B$2:$B$801</definedName>
    <definedName name="Statut_Juridique" localSheetId="4">#REF!</definedName>
    <definedName name="Statut_Juridique">#REF!</definedName>
    <definedName name="Taux">Qualification!$C$27:$C$107</definedName>
    <definedName name="Unité" localSheetId="4">#REF!</definedName>
    <definedName name="Unité">#REF!</definedName>
    <definedName name="_xlnm.Print_Area" localSheetId="0">NOTICE!$A$1:$O$23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42" l="1"/>
  <c r="I16" i="42"/>
  <c r="I17" i="42"/>
  <c r="I18" i="42"/>
  <c r="I19" i="42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4" i="42"/>
  <c r="I35" i="42"/>
  <c r="I36" i="42"/>
  <c r="I37" i="42"/>
  <c r="I38" i="42"/>
  <c r="I39" i="42"/>
  <c r="I40" i="42"/>
  <c r="I41" i="42"/>
  <c r="I42" i="42"/>
  <c r="I43" i="42"/>
  <c r="I44" i="42"/>
  <c r="I45" i="42"/>
  <c r="I46" i="42"/>
  <c r="I47" i="42"/>
  <c r="I48" i="42"/>
  <c r="I49" i="42"/>
  <c r="I50" i="42"/>
  <c r="I51" i="42"/>
  <c r="I52" i="42"/>
  <c r="I53" i="42"/>
  <c r="I54" i="42"/>
  <c r="I55" i="42"/>
  <c r="I56" i="42"/>
  <c r="I57" i="42"/>
  <c r="I58" i="42"/>
  <c r="I59" i="42"/>
  <c r="I60" i="42"/>
  <c r="I61" i="42"/>
  <c r="I62" i="42"/>
  <c r="I63" i="42"/>
  <c r="I64" i="42"/>
  <c r="I65" i="42"/>
  <c r="I66" i="42"/>
  <c r="I14" i="42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81" i="44"/>
  <c r="F82" i="44"/>
  <c r="F83" i="44"/>
  <c r="F84" i="44"/>
  <c r="F85" i="44"/>
  <c r="F86" i="44"/>
  <c r="F87" i="44"/>
  <c r="F88" i="44"/>
  <c r="F89" i="44"/>
  <c r="F90" i="44"/>
  <c r="F91" i="44"/>
  <c r="F92" i="44"/>
  <c r="F93" i="44"/>
  <c r="F94" i="44"/>
  <c r="F95" i="44"/>
  <c r="F96" i="44"/>
  <c r="F97" i="44"/>
  <c r="F98" i="44"/>
  <c r="F11" i="44"/>
  <c r="M15" i="42"/>
  <c r="M16" i="42"/>
  <c r="M17" i="42"/>
  <c r="M18" i="42"/>
  <c r="M19" i="42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8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M14" i="42"/>
  <c r="J19" i="42"/>
  <c r="J20" i="42"/>
  <c r="J21" i="42"/>
  <c r="J22" i="42"/>
  <c r="J23" i="42"/>
  <c r="J24" i="42"/>
  <c r="J25" i="42"/>
  <c r="J26" i="42"/>
  <c r="J27" i="42"/>
  <c r="J28" i="42"/>
  <c r="J29" i="42"/>
  <c r="J30" i="42"/>
  <c r="J31" i="42"/>
  <c r="J32" i="42"/>
  <c r="J33" i="42"/>
  <c r="J34" i="42"/>
  <c r="J35" i="42"/>
  <c r="J36" i="42"/>
  <c r="J37" i="42"/>
  <c r="J38" i="42"/>
  <c r="J39" i="42"/>
  <c r="J40" i="42"/>
  <c r="J41" i="42"/>
  <c r="J42" i="42"/>
  <c r="J43" i="42"/>
  <c r="J44" i="42"/>
  <c r="J45" i="42"/>
  <c r="J46" i="42"/>
  <c r="J47" i="42"/>
  <c r="J48" i="42"/>
  <c r="J49" i="42"/>
  <c r="J50" i="42"/>
  <c r="J51" i="42"/>
  <c r="J52" i="42"/>
  <c r="J53" i="42"/>
  <c r="J54" i="42"/>
  <c r="J55" i="42"/>
  <c r="J56" i="42"/>
  <c r="J57" i="42"/>
  <c r="J58" i="42"/>
  <c r="J59" i="42"/>
  <c r="J60" i="42"/>
  <c r="J61" i="42"/>
  <c r="J62" i="42"/>
  <c r="J63" i="42"/>
  <c r="J64" i="42"/>
  <c r="J65" i="42"/>
  <c r="J66" i="42"/>
  <c r="J15" i="42"/>
  <c r="J16" i="42"/>
  <c r="J17" i="42"/>
  <c r="J18" i="42"/>
  <c r="J14" i="42"/>
  <c r="I12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1" i="44"/>
  <c r="I32" i="44"/>
  <c r="I33" i="44"/>
  <c r="I34" i="44"/>
  <c r="I35" i="44"/>
  <c r="I36" i="44"/>
  <c r="I37" i="44"/>
  <c r="I38" i="44"/>
  <c r="I39" i="44"/>
  <c r="I40" i="44"/>
  <c r="I41" i="44"/>
  <c r="I42" i="44"/>
  <c r="I43" i="44"/>
  <c r="I44" i="44"/>
  <c r="I45" i="44"/>
  <c r="I46" i="44"/>
  <c r="I47" i="44"/>
  <c r="I48" i="44"/>
  <c r="I49" i="44"/>
  <c r="I50" i="44"/>
  <c r="I51" i="44"/>
  <c r="I52" i="44"/>
  <c r="I53" i="44"/>
  <c r="I54" i="44"/>
  <c r="I55" i="44"/>
  <c r="I56" i="44"/>
  <c r="I57" i="44"/>
  <c r="I58" i="44"/>
  <c r="I59" i="44"/>
  <c r="I60" i="44"/>
  <c r="I61" i="44"/>
  <c r="I62" i="44"/>
  <c r="I63" i="44"/>
  <c r="I64" i="44"/>
  <c r="I65" i="44"/>
  <c r="I66" i="44"/>
  <c r="I67" i="44"/>
  <c r="I68" i="44"/>
  <c r="I69" i="44"/>
  <c r="I70" i="44"/>
  <c r="I71" i="44"/>
  <c r="I72" i="44"/>
  <c r="I73" i="44"/>
  <c r="I74" i="44"/>
  <c r="I75" i="44"/>
  <c r="I76" i="44"/>
  <c r="I77" i="44"/>
  <c r="I78" i="44"/>
  <c r="I79" i="44"/>
  <c r="I80" i="44"/>
  <c r="I81" i="44"/>
  <c r="I82" i="44"/>
  <c r="I83" i="44"/>
  <c r="I84" i="44"/>
  <c r="I85" i="44"/>
  <c r="I86" i="44"/>
  <c r="I87" i="44"/>
  <c r="I88" i="44"/>
  <c r="I89" i="44"/>
  <c r="I90" i="44"/>
  <c r="I91" i="44"/>
  <c r="I92" i="44"/>
  <c r="I93" i="44"/>
  <c r="I94" i="44"/>
  <c r="I95" i="44"/>
  <c r="I96" i="44"/>
  <c r="I97" i="44"/>
  <c r="I98" i="44"/>
  <c r="I11" i="44"/>
  <c r="D6" i="44"/>
  <c r="D5" i="44"/>
  <c r="K9" i="42" l="1"/>
  <c r="M67" i="42"/>
  <c r="C28" i="56"/>
  <c r="C29" i="56"/>
  <c r="C30" i="56"/>
  <c r="C31" i="56"/>
  <c r="C32" i="56"/>
  <c r="C33" i="56"/>
  <c r="C34" i="56"/>
  <c r="C35" i="56"/>
  <c r="C36" i="56"/>
  <c r="C37" i="56"/>
  <c r="C38" i="56"/>
  <c r="C39" i="56"/>
  <c r="C40" i="56"/>
  <c r="C41" i="56"/>
  <c r="C42" i="56"/>
  <c r="C43" i="56"/>
  <c r="C44" i="56"/>
  <c r="C45" i="56"/>
  <c r="C46" i="56"/>
  <c r="C47" i="56"/>
  <c r="C48" i="56"/>
  <c r="C49" i="56"/>
  <c r="C50" i="56"/>
  <c r="C51" i="56"/>
  <c r="C52" i="56"/>
  <c r="C53" i="56"/>
  <c r="C54" i="56"/>
  <c r="C55" i="56"/>
  <c r="C56" i="56"/>
  <c r="C57" i="56"/>
  <c r="C58" i="56"/>
  <c r="C59" i="56"/>
  <c r="C60" i="56"/>
  <c r="C61" i="56"/>
  <c r="C62" i="56"/>
  <c r="C63" i="56"/>
  <c r="C64" i="56"/>
  <c r="C65" i="56"/>
  <c r="C66" i="56"/>
  <c r="C67" i="56"/>
  <c r="C68" i="56"/>
  <c r="C69" i="56"/>
  <c r="C70" i="56"/>
  <c r="C71" i="56"/>
  <c r="C72" i="56"/>
  <c r="C73" i="56"/>
  <c r="C74" i="56"/>
  <c r="C75" i="56"/>
  <c r="C76" i="56"/>
  <c r="C77" i="56"/>
  <c r="C78" i="56"/>
  <c r="C79" i="56"/>
  <c r="C80" i="56"/>
  <c r="C81" i="56"/>
  <c r="C82" i="56"/>
  <c r="C83" i="56"/>
  <c r="C84" i="56"/>
  <c r="C85" i="56"/>
  <c r="C86" i="56"/>
  <c r="C87" i="56"/>
  <c r="C88" i="56"/>
  <c r="C89" i="56"/>
  <c r="C90" i="56"/>
  <c r="C91" i="56"/>
  <c r="C92" i="56"/>
  <c r="C93" i="56"/>
  <c r="C94" i="56"/>
  <c r="C95" i="56"/>
  <c r="C96" i="56"/>
  <c r="C97" i="56"/>
  <c r="C98" i="56"/>
  <c r="C99" i="56"/>
  <c r="C100" i="56"/>
  <c r="C101" i="56"/>
  <c r="C102" i="56"/>
  <c r="C103" i="56"/>
  <c r="C104" i="56"/>
  <c r="C105" i="56"/>
  <c r="C106" i="56"/>
  <c r="C107" i="56"/>
  <c r="C27" i="56"/>
  <c r="D6" i="49"/>
  <c r="D5" i="49"/>
  <c r="D5" i="42"/>
  <c r="D6" i="42"/>
  <c r="E8" i="44" l="1"/>
  <c r="D13" i="49" s="1"/>
  <c r="D14" i="49" l="1"/>
  <c r="D16" i="49" l="1"/>
  <c r="D15" i="49"/>
  <c r="J9" i="42"/>
  <c r="D17" i="49" l="1"/>
</calcChain>
</file>

<file path=xl/sharedStrings.xml><?xml version="1.0" encoding="utf-8"?>
<sst xmlns="http://schemas.openxmlformats.org/spreadsheetml/2006/main" count="5017" uniqueCount="1534">
  <si>
    <t xml:space="preserve">DEMANDE D'AIDE </t>
  </si>
  <si>
    <t>ANNEXE 1</t>
  </si>
  <si>
    <t>ANNEXE 2</t>
  </si>
  <si>
    <t>Dépenses de personnel</t>
  </si>
  <si>
    <t>ANNEXE 3</t>
  </si>
  <si>
    <t>Synthèse</t>
  </si>
  <si>
    <t>Lorsque l'opération est mise en œuvre par un partenariat : tous les partenaires (chef de file compris) renseignent individuellement les annexes 1 et 2</t>
  </si>
  <si>
    <t>Le chef de file synthétise les informations du projet dans les annexes ainsi que sur la demande en ligne</t>
  </si>
  <si>
    <t>Légende document:</t>
  </si>
  <si>
    <t>Cellule remplie automatiquement avec une formule</t>
  </si>
  <si>
    <t>Cellule à compléter</t>
  </si>
  <si>
    <t>Porteur du  projet :</t>
  </si>
  <si>
    <t>Intitulé du projet :</t>
  </si>
  <si>
    <t>TTC</t>
  </si>
  <si>
    <t>TOTAL</t>
  </si>
  <si>
    <t xml:space="preserve">Dénomination du fournisseur </t>
  </si>
  <si>
    <t xml:space="preserve">Commentaires </t>
  </si>
  <si>
    <t>Montants retenus</t>
  </si>
  <si>
    <t>HT</t>
  </si>
  <si>
    <t xml:space="preserve">ANNEXE 2: DEPENSE DE PERSONNEL </t>
  </si>
  <si>
    <t xml:space="preserve">Porteur du  projet : </t>
  </si>
  <si>
    <t xml:space="preserve">Intitulé du projet : </t>
  </si>
  <si>
    <t>Montant TOTAL:</t>
  </si>
  <si>
    <t>Mission</t>
  </si>
  <si>
    <t>(2)</t>
  </si>
  <si>
    <t>Montant TOTAL</t>
  </si>
  <si>
    <t>oui</t>
  </si>
  <si>
    <t>non</t>
  </si>
  <si>
    <t>Type de Depense</t>
  </si>
  <si>
    <t>TOTAL Projet</t>
  </si>
  <si>
    <t>Ce fichier regroupe les annexes techniques du formulaire de demande FEADER</t>
  </si>
  <si>
    <t>FONDS EUROPEEN AGRICOLE POUR LE DEVELOPPEMENT RURAL (FEADER)</t>
  </si>
  <si>
    <t>Dépenses de déplacements/frais de mission</t>
  </si>
  <si>
    <t>Prestations de services</t>
  </si>
  <si>
    <t>Qualification de l'agent</t>
  </si>
  <si>
    <t>Code du site Natura 2000</t>
  </si>
  <si>
    <t>Temps de travail sur la période en heure</t>
  </si>
  <si>
    <t>Montant présenté</t>
  </si>
  <si>
    <t xml:space="preserve">Nom de l'intervenant
</t>
  </si>
  <si>
    <t>Secrétaire</t>
  </si>
  <si>
    <t>Animateur/ animatrice</t>
  </si>
  <si>
    <t>Chargé-e de mission</t>
  </si>
  <si>
    <t>Directeur/directrice</t>
  </si>
  <si>
    <t>Technicien/technicienne</t>
  </si>
  <si>
    <t>CODE SITE</t>
  </si>
  <si>
    <t>NOM</t>
  </si>
  <si>
    <t>DEPT</t>
  </si>
  <si>
    <t>PREFER COORDONATEUR</t>
  </si>
  <si>
    <t>ZPS/ZSC</t>
  </si>
  <si>
    <t>TYPE DE SITE (terrestre/marin/mixte</t>
  </si>
  <si>
    <t>SURFACE INPN (en ha)</t>
  </si>
  <si>
    <t>SUPERPOSITION AVEC AUTRES SITES</t>
  </si>
  <si>
    <t>DATE PREMIER ARRETE DESIGNATION ZPS/SIC/ZSC</t>
  </si>
  <si>
    <t>DATE DERNIER ARRETE DESIGNATION ZPS/SIC/ZSC</t>
  </si>
  <si>
    <t>MODIFICATION DE PERIMETRE EN COURS (oui/non)</t>
  </si>
  <si>
    <t>ETAT D'AVANCEMENT DE LA MODIFICATION DU PERIMETRE (Projet/Validé Copil/Consultation locale/Transmis ministère/Transmis CE/Parution JOE)</t>
  </si>
  <si>
    <t>OBSERVATIONS PERIMETRE</t>
  </si>
  <si>
    <t>ETAT DU DOCOB (en cours/validé COPIL/approuvé/en cours de révision)</t>
  </si>
  <si>
    <t>COMMENTAIRE ETAT D'AVANCEMENT DU DOCOB</t>
  </si>
  <si>
    <t>DOCOB MULTISITES (oui/non)</t>
  </si>
  <si>
    <t>DATE ARRETE APPROBATION DOCOB</t>
  </si>
  <si>
    <t>DATE ARRETE COMPOSITION COPIL</t>
  </si>
  <si>
    <t>PRESIDENCE COPIL (Etat/CT)</t>
  </si>
  <si>
    <t>STRUCTURE PORTEUSE</t>
  </si>
  <si>
    <t>SITE EN ANIMATION (oui/non)</t>
  </si>
  <si>
    <t>STRUCTURE ANIMATRICE</t>
  </si>
  <si>
    <t>PRENOM</t>
  </si>
  <si>
    <t>COURRIEL</t>
  </si>
  <si>
    <t>TELEPHONE</t>
  </si>
  <si>
    <t>OBSERVATIONS</t>
  </si>
  <si>
    <t>DATE DERNIERE DTR</t>
  </si>
  <si>
    <t>DATE DERNIER COPIL</t>
  </si>
  <si>
    <t>DATE DEBUT DE MARCHE OU DE CONVENTION CADRE</t>
  </si>
  <si>
    <t>DATE FIN DE MARCHE OU DE CONVENTION CADRE</t>
  </si>
  <si>
    <t>REMARQUES/ALERTES PARTICULIERES</t>
  </si>
  <si>
    <t>CHARGE DE MISSION REFERENT DDTM</t>
  </si>
  <si>
    <t>CHARGE DE MISSION REFERENT DREAL</t>
  </si>
  <si>
    <t>FR5400403</t>
  </si>
  <si>
    <t>Vallée de l'Issoire</t>
  </si>
  <si>
    <t>ZSC</t>
  </si>
  <si>
    <t>Terrestre</t>
  </si>
  <si>
    <t>Non</t>
  </si>
  <si>
    <t>Approuvé</t>
  </si>
  <si>
    <t>CT</t>
  </si>
  <si>
    <t>SIGIV (Syndicat intercommunal des bassins du Goire de l'Issoire et de la Vienne)</t>
  </si>
  <si>
    <t>Oui</t>
  </si>
  <si>
    <t>SIGIV</t>
  </si>
  <si>
    <t>GAULTIER</t>
  </si>
  <si>
    <t>Nathan</t>
  </si>
  <si>
    <t>nathan.gaultier@sigiv.fr</t>
  </si>
  <si>
    <t>05 86 84 05 26 / 07 56 26 49 30</t>
  </si>
  <si>
    <t>la DTR sera lancée en septembre 2022 afin que la région n’ait pas à le faire . Si toujours sigiv : prolongation de la convention ?</t>
  </si>
  <si>
    <t>Aurélie LAVAUD</t>
  </si>
  <si>
    <t>Aurore Perrault</t>
  </si>
  <si>
    <t>FR5400405</t>
  </si>
  <si>
    <t>Coteaux calcaires entre les Bouchauds et Marsac</t>
  </si>
  <si>
    <t>Etat</t>
  </si>
  <si>
    <t>DDT16</t>
  </si>
  <si>
    <t>CEN NA</t>
  </si>
  <si>
    <t>Tartare</t>
  </si>
  <si>
    <t>Cécile</t>
  </si>
  <si>
    <t>c.tartare@cen-na.org</t>
  </si>
  <si>
    <t>07 75 11 37 00</t>
  </si>
  <si>
    <t>consultation nouveau marché faite : lancement nouveau marché 15/09/2022</t>
  </si>
  <si>
    <t>Mathilde Bonnet</t>
  </si>
  <si>
    <t>FR5400406</t>
  </si>
  <si>
    <t>Forêts de la Braconne et de Bois Blanc</t>
  </si>
  <si>
    <t>ONF - Agence régionale Poitou-Charentes</t>
  </si>
  <si>
    <t>JACQUELIN</t>
  </si>
  <si>
    <t>Sandrine</t>
  </si>
  <si>
    <t>sandrine.jacquelin@onf.fr</t>
  </si>
  <si>
    <t>05 49 58 96 22 / 06 24 97 32 75</t>
  </si>
  <si>
    <t>FR5400407</t>
  </si>
  <si>
    <t>Grotte de Rancogne</t>
  </si>
  <si>
    <t>LPO</t>
  </si>
  <si>
    <t>Barret</t>
  </si>
  <si>
    <t>Virginie</t>
  </si>
  <si>
    <t>virginie.barret@lpo.fr</t>
  </si>
  <si>
    <t>07 81 22 05 01</t>
  </si>
  <si>
    <t>FR5400408</t>
  </si>
  <si>
    <t>Vallée de la Tardoire</t>
  </si>
  <si>
    <t>MTDA</t>
  </si>
  <si>
    <t>Leger</t>
  </si>
  <si>
    <t>François</t>
  </si>
  <si>
    <t>francois.leger@mtda.fr</t>
  </si>
  <si>
    <t>09 82 58 27 91</t>
  </si>
  <si>
    <t>FR5400410</t>
  </si>
  <si>
    <t>Les Chaumes Boissières et côteaux de Châteauneuf-sur-Charente</t>
  </si>
  <si>
    <t>Communauté d’agglomération du Grand Cognac</t>
  </si>
  <si>
    <t>MATHIOT</t>
  </si>
  <si>
    <t>Aude</t>
  </si>
  <si>
    <t>aude.mathiot@grand-cognac.fr</t>
  </si>
  <si>
    <t>06 21 01 96 34</t>
  </si>
  <si>
    <t>FR5400411</t>
  </si>
  <si>
    <t>Chaumes du Vignac et de Clérignac</t>
  </si>
  <si>
    <t>FR5400413</t>
  </si>
  <si>
    <t>Vallées calcaires péri-angoumoisines</t>
  </si>
  <si>
    <t>Projet</t>
  </si>
  <si>
    <t>Planche</t>
  </si>
  <si>
    <t>Guillaume</t>
  </si>
  <si>
    <t>guillaume.planche@lpo.fr</t>
  </si>
  <si>
    <t>06 71 13 48 71</t>
  </si>
  <si>
    <t>Grand Angoulême dans 3 ans ?</t>
  </si>
  <si>
    <t>FR5400417</t>
  </si>
  <si>
    <t>Vallée du Né et ses principaux affluents</t>
  </si>
  <si>
    <t>16-17</t>
  </si>
  <si>
    <t>Syndicat de Bassin Versant du Né</t>
  </si>
  <si>
    <t>PIETTE</t>
  </si>
  <si>
    <t>Margaux</t>
  </si>
  <si>
    <t>margaux.piette@sbvne.fr</t>
  </si>
  <si>
    <t>07.56.42.91.93 05.45.78.74.45</t>
  </si>
  <si>
    <t>FR5400419</t>
  </si>
  <si>
    <t>Vallée de la Tude</t>
  </si>
  <si>
    <t>CA 16</t>
  </si>
  <si>
    <t>Chaslard</t>
  </si>
  <si>
    <t>Nicolas</t>
  </si>
  <si>
    <t>nicolas.chaslard@charente.chambagri.fr, bondu@sabvdronneaval.fr</t>
  </si>
  <si>
    <t>06 07 76 91 58</t>
  </si>
  <si>
    <t>FR5400420</t>
  </si>
  <si>
    <t>Côteaux du Montmorélien</t>
  </si>
  <si>
    <t>Adam</t>
  </si>
  <si>
    <t>Mélanie</t>
  </si>
  <si>
    <t>m.adam@cen-na.org</t>
  </si>
  <si>
    <t>06 17 90 62 07</t>
  </si>
  <si>
    <t>FR5400422</t>
  </si>
  <si>
    <t>Landes de Touverac - Saint-Vallier</t>
  </si>
  <si>
    <t>LEGER</t>
  </si>
  <si>
    <t>06 79 93 98 54</t>
  </si>
  <si>
    <t>FR5402009</t>
  </si>
  <si>
    <t>Vallée de la Charente entre Angoulème et Cognac et ses principaux affluents (SOLOIRE, BOEME, ECHELLE)</t>
  </si>
  <si>
    <t>Grand Angoulême dans 3 ans ? Ou Grand Cognac</t>
  </si>
  <si>
    <t>FR5412006</t>
  </si>
  <si>
    <t>Vallée de la Charente en amont d'Angoulême</t>
  </si>
  <si>
    <t>ZPS</t>
  </si>
  <si>
    <t>FR5412021</t>
  </si>
  <si>
    <t>Plaine de Villefagnan</t>
  </si>
  <si>
    <t>LPO Vienne</t>
  </si>
  <si>
    <t>PERSON</t>
  </si>
  <si>
    <t>Louis</t>
  </si>
  <si>
    <t>louis.person@lpo.fr</t>
  </si>
  <si>
    <t>07 86 31 67 67</t>
  </si>
  <si>
    <t>FR5412023</t>
  </si>
  <si>
    <t>Plaines de Barbezières à Gourville</t>
  </si>
  <si>
    <t>Deleule</t>
  </si>
  <si>
    <t>Margot</t>
  </si>
  <si>
    <t>margot.deleule@lpo.fr</t>
  </si>
  <si>
    <t>06 34 20 50 74</t>
  </si>
  <si>
    <t>FR7401103</t>
  </si>
  <si>
    <t>Vallée de la Dordogne sur l'ensemble de son cours et affluents</t>
  </si>
  <si>
    <t>Conseil Départemental de la Corrèze</t>
  </si>
  <si>
    <t>ADASEA</t>
  </si>
  <si>
    <t>Copil à réaliser</t>
  </si>
  <si>
    <t>Sophie Riol</t>
  </si>
  <si>
    <t>Julie Marcinkowski</t>
  </si>
  <si>
    <t>FR7401104</t>
  </si>
  <si>
    <t>Tourbière de Négarioux Malsagne</t>
  </si>
  <si>
    <t>Parc Naturel Régional de Millevaches</t>
  </si>
  <si>
    <t>NOZAY</t>
  </si>
  <si>
    <t>Solène</t>
  </si>
  <si>
    <t>s.nozay@pnr-millevaches.fr</t>
  </si>
  <si>
    <t>05.55.96.97.17</t>
  </si>
  <si>
    <t>FR7401105</t>
  </si>
  <si>
    <t>Landes et zones humides de la Haute Vézère</t>
  </si>
  <si>
    <t>GUITTONNEAU</t>
  </si>
  <si>
    <t>Sonia</t>
  </si>
  <si>
    <t>s.guittonneau@cen-na.org</t>
  </si>
  <si>
    <t>05 55 46 09 83</t>
  </si>
  <si>
    <t>Animation sous traitée au CEN NA</t>
  </si>
  <si>
    <t>FR7401107</t>
  </si>
  <si>
    <t>Landes des Monédières</t>
  </si>
  <si>
    <t>FR7401108</t>
  </si>
  <si>
    <t>Landes et pelouses serpentinicoles du sud corrèzien</t>
  </si>
  <si>
    <t>DDT19</t>
  </si>
  <si>
    <t>LAGORSSE</t>
  </si>
  <si>
    <t>Christophe</t>
  </si>
  <si>
    <t>clagorsse@conservatoirelimousin.com</t>
  </si>
  <si>
    <t>06.32.44.36.17</t>
  </si>
  <si>
    <t>Consultation des collectivités par mail le 21/11/2019</t>
  </si>
  <si>
    <t>FR7401109</t>
  </si>
  <si>
    <t>Gorges de la Vézère autour de Treignac</t>
  </si>
  <si>
    <t>06.67.24.50.30</t>
  </si>
  <si>
    <t>FR7401110</t>
  </si>
  <si>
    <t>Forêt de la Cubesse</t>
  </si>
  <si>
    <t>FR7401111</t>
  </si>
  <si>
    <t>Vallée de la Vézère d’Uzerche à la limite départementale Corrèze / Dordogne</t>
  </si>
  <si>
    <t>Syndicat Intercommunal d’Aménagement de la Vézère</t>
  </si>
  <si>
    <t>L’animation 2022/2025 va débuter au 01/07/2022</t>
  </si>
  <si>
    <t>FR7401113</t>
  </si>
  <si>
    <t>Vallée de la Montane vers Gimel-les-Cascades</t>
  </si>
  <si>
    <t>Commune de Gimel-les-Cascades</t>
  </si>
  <si>
    <t>CPIE 19</t>
  </si>
  <si>
    <t>LANCON</t>
  </si>
  <si>
    <t>g.lancon@cpiecorreze.com</t>
  </si>
  <si>
    <t>05.55.20.88.91</t>
  </si>
  <si>
    <t>FR7401119</t>
  </si>
  <si>
    <t>Pelouses calcicoles et forêts du Causse corrézien</t>
  </si>
  <si>
    <t>FR7401120</t>
  </si>
  <si>
    <t>Abîmes de la Fage</t>
  </si>
  <si>
    <t>projet</t>
  </si>
  <si>
    <t>extension (pour le moment site limité au gouffre seulement)</t>
  </si>
  <si>
    <t>GMHL</t>
  </si>
  <si>
    <t>DEVAUD</t>
  </si>
  <si>
    <t>Manon</t>
  </si>
  <si>
    <t>m.devaud@gmhl.asso.fr</t>
  </si>
  <si>
    <t>05 55 32 43 73</t>
  </si>
  <si>
    <t>FR7401121</t>
  </si>
  <si>
    <t>Vallée du ruisseau du Moulin de Vignols</t>
  </si>
  <si>
    <t>FR7401122</t>
  </si>
  <si>
    <t>Ruisseaux de la région de Neuvic</t>
  </si>
  <si>
    <t>Forêt vivante</t>
  </si>
  <si>
    <t>MIGNAUT</t>
  </si>
  <si>
    <t>Thomas</t>
  </si>
  <si>
    <t>thomas.mignaut@foretvivante.fr</t>
  </si>
  <si>
    <t>07 81 07 82 89</t>
  </si>
  <si>
    <t>FR7401123</t>
  </si>
  <si>
    <t>Tourbières et fonds tourbeux de Bonnefond Péret Bel Air</t>
  </si>
  <si>
    <t>FR7401148</t>
  </si>
  <si>
    <t>Haute vallée de la Vienne</t>
  </si>
  <si>
    <t>19-23-87</t>
  </si>
  <si>
    <t>projet bloqué depuis de nombreuses années</t>
  </si>
  <si>
    <t>FR7412001</t>
  </si>
  <si>
    <t>Gorges de la Dordogne</t>
  </si>
  <si>
    <t>19-63-15</t>
  </si>
  <si>
    <t>VIRONDEAU</t>
  </si>
  <si>
    <t>Anthony</t>
  </si>
  <si>
    <t>anthony.virondeau@lpo.fr</t>
  </si>
  <si>
    <t>05.55.32.20.23</t>
  </si>
  <si>
    <t>DDT 19 en charge de ce site étendu sur 2 départements</t>
  </si>
  <si>
    <t>Site sur 3 départements et 2 régions – 2 structures animatrices : LPO Limousin + LPO Auvergne-Rhône-Alpes</t>
  </si>
  <si>
    <t>FR7401124</t>
  </si>
  <si>
    <t>Bassin de Gouzon</t>
  </si>
  <si>
    <t>Conseil Départemental de la Creuse</t>
  </si>
  <si>
    <t>Chambre agricutlure 23</t>
  </si>
  <si>
    <t>BEUZE</t>
  </si>
  <si>
    <t>Pierre</t>
  </si>
  <si>
    <t>pierre.beuze@creuse.chamabagri.fr</t>
  </si>
  <si>
    <t>05 55 61 50 31</t>
  </si>
  <si>
    <t>12/04/2021 pour une durée de trois ans renouvelable – renouvellement à prévoir avant le 12/04/2024</t>
  </si>
  <si>
    <t>pas de convention cadre – animation du 15/04/2022 au 31/12/2022 (afin de coller ensuite avec la nouvelle programmation européenne)</t>
  </si>
  <si>
    <t>pas de convention cadre – fin d’animation au 31/12/2022 (repartir au 01/01/2023 avec la nouvelle programmation européenne – souhait de l’ancien directeur de l’environnement du Conseil Départemental de la Creuse)</t>
  </si>
  <si>
    <t>question : est-ce que la nouvelle programmation européenne sera prête au 01/01/2023 ?</t>
  </si>
  <si>
    <t>Evelyne COTICHE</t>
  </si>
  <si>
    <t>FR7401125</t>
  </si>
  <si>
    <t>Tourbière de l'étang du Bourdeau</t>
  </si>
  <si>
    <t>Communauté de Communes Creuse Sud-Ouest</t>
  </si>
  <si>
    <t>WILL</t>
  </si>
  <si>
    <t>Cécilia</t>
  </si>
  <si>
    <t>cwill@conservatoirelimousin.com</t>
  </si>
  <si>
    <t>05 55 32 46 72</t>
  </si>
  <si>
    <t>05/11/2019 (renouvellement avant le 04/11/2022)</t>
  </si>
  <si>
    <t>convention cadre OUI – début animation : 01/08/202</t>
  </si>
  <si>
    <t>FR7401128</t>
  </si>
  <si>
    <t>Vallée de la Gioune</t>
  </si>
  <si>
    <t>syndicat mixte de gestion du PNR de Millevaches</t>
  </si>
  <si>
    <t>22/10/2020 – renouvellement à prévoir avant le 22/10/2023)</t>
  </si>
  <si>
    <t>pas de convention cade – début animation en régie : 01/03/2022</t>
  </si>
  <si>
    <t>animation ensuite sur la nouvelle programmation</t>
  </si>
  <si>
    <t>FR7401129</t>
  </si>
  <si>
    <t>Vallée de la Creuse</t>
  </si>
  <si>
    <t>DDT23</t>
  </si>
  <si>
    <t>GRUGIER</t>
  </si>
  <si>
    <t>Yvan</t>
  </si>
  <si>
    <t>y.grugier@cen-na.org</t>
  </si>
  <si>
    <t>05 55 03 09 03</t>
  </si>
  <si>
    <t>03/11/2022 (CD a dit non , marché relancé pour 1 an -&gt; fin 2023)</t>
  </si>
  <si>
    <t>prochain portage par le Conseil départemental de la Creuse – COPIL prévu en septembre 2022</t>
  </si>
  <si>
    <t>FR7401130</t>
  </si>
  <si>
    <t>Gorges de la Grande Creuse</t>
  </si>
  <si>
    <t>FR7401131</t>
  </si>
  <si>
    <t>Gorges de la Tardes et Vallée du Cher</t>
  </si>
  <si>
    <t>ONF 23</t>
  </si>
  <si>
    <t>RIVIERE</t>
  </si>
  <si>
    <t>Laurent</t>
  </si>
  <si>
    <t>laurent.riviere@onf.fr</t>
  </si>
  <si>
    <t>05 55 52 31 56</t>
  </si>
  <si>
    <t>10/12/2019 pour une durée de trois ans – renouvellement pour une prochaine période de trois ans avant le 10/12/2022</t>
  </si>
  <si>
    <t>pas de convention cadre signée – début opération animation 10/07/2021</t>
  </si>
  <si>
    <t>prochaine demande de subvention sur la prochaine programmation – souhait du CD23 de caler la prochaine animation avec la nouvelle programmation</t>
  </si>
  <si>
    <t>FR7401145</t>
  </si>
  <si>
    <t>Landes et zones humides autour du lac de Vassivière</t>
  </si>
  <si>
    <t>23-87</t>
  </si>
  <si>
    <t>01/03/2022 (pas de convention cadre)</t>
  </si>
  <si>
    <t>28/02/2023 (pas de convention cadre)</t>
  </si>
  <si>
    <t>Site interdépartemental coordonné par la DDT 23</t>
  </si>
  <si>
    <t>FR7401146</t>
  </si>
  <si>
    <t>Vallée du Taurion et affluents</t>
  </si>
  <si>
    <t>FOUCOUT</t>
  </si>
  <si>
    <t>Aurélie</t>
  </si>
  <si>
    <t>afoucout@conservatoirelimousin.com</t>
  </si>
  <si>
    <t>05.55.03.29.07</t>
  </si>
  <si>
    <t>03/11/2022 (a été relancé pour 1 an -&gt; fin 2023)</t>
  </si>
  <si>
    <t>Quid de la prochaine animation ? Il avait été sollicité 60 000,00 € pour lancer la prochaine animation. Reçu en AE 45 000,00 € - est-ce que la DDT de la Creuse doit lancer l’animation ou est-ce que le Conseil Régional lancera l’animation ? A travailler ensemble – le site ne pourra être proposé à une collectivité. Pourquoi ? Car toutes les communes de ce site ne sont pas localisées dans le territoire du PNR. Site à l’échelle de plusieurs communautés de communes – Le Conseil Régional devra porter ce site.</t>
  </si>
  <si>
    <t>FR7412002</t>
  </si>
  <si>
    <t>Étang des Landes (double site Natura 2000 avec le site Bassin de Gouzon)</t>
  </si>
  <si>
    <t>pas de convention cadre – animation du 15/04/2022 au 31/12/2022 (afin de coller ensuite avec la nouvelle programmation européenne) - 04/05/2022 pour la révision en parallèle de l’animation</t>
  </si>
  <si>
    <t>pas de convention cadre – fin d’animation au 31/12/2022 (repartir au 01/01/2023 avec la nouvelle programmation européenne – souhait de l’ancien directeur de l’environnement du Conseil Départemental de la Creuse) - pour la révision en parallèle de l’animation, fin de la prestation physique au 14/06/2024</t>
  </si>
  <si>
    <t>FR7412003</t>
  </si>
  <si>
    <t>Plateau de Millevaches</t>
  </si>
  <si>
    <t>23-19-87</t>
  </si>
  <si>
    <t>VILLA</t>
  </si>
  <si>
    <t>Olivier</t>
  </si>
  <si>
    <t>o.villa@pnr-millevaches.fr</t>
  </si>
  <si>
    <t>05.55.96.97.07</t>
  </si>
  <si>
    <t>DDT 23 en charge de ce site étendu sur 3 départements</t>
  </si>
  <si>
    <t>01/03/2021 pour une durée de trois ans – renouvellement à prévoir avant le 01/03/2024</t>
  </si>
  <si>
    <t>pas de convention cadre – animation du 1/03/2022 au 28/02/2023</t>
  </si>
  <si>
    <t>pas de convention cade – fin d’animation en cours au 28/02/2023</t>
  </si>
  <si>
    <t>FR7200680</t>
  </si>
  <si>
    <t>Marais du Bas Médoc</t>
  </si>
  <si>
    <t>DOCOB validé</t>
  </si>
  <si>
    <t>oui ?</t>
  </si>
  <si>
    <t>29/06/2012 (note de service)</t>
  </si>
  <si>
    <t>PNR Médoc</t>
  </si>
  <si>
    <t>PNR MÉDOC</t>
  </si>
  <si>
    <t>Menegazzi</t>
  </si>
  <si>
    <t>Clémence</t>
  </si>
  <si>
    <t>c.menegazzi@pnr-medoc.fr</t>
  </si>
  <si>
    <t>05 57 75 18 94/06 45 59 55 95</t>
  </si>
  <si>
    <t>mai</t>
  </si>
  <si>
    <t>Uniquement convention financière 2021/2023</t>
  </si>
  <si>
    <t>Camille Meunier</t>
  </si>
  <si>
    <t>Luc Albert</t>
  </si>
  <si>
    <t>FR7200681</t>
  </si>
  <si>
    <t>Zones humides de l'arrière dune du littoral girondin</t>
  </si>
  <si>
    <t>22/10/2012 (note de service)</t>
  </si>
  <si>
    <t>SIAEBVELG</t>
  </si>
  <si>
    <t>Dubreuil</t>
  </si>
  <si>
    <t>Charlotte</t>
  </si>
  <si>
    <t>dubreuil.charlottexd@gmail.com</t>
  </si>
  <si>
    <t>06 30 47 31 72</t>
  </si>
  <si>
    <t>juin (fusion avec la CLE)</t>
  </si>
  <si>
    <t>Co financement AEAG mais instruction en DDTM</t>
  </si>
  <si>
    <t>FR7200682</t>
  </si>
  <si>
    <t>Palus de Saint-Loubès et d'Izon</t>
  </si>
  <si>
    <t>DDTM33</t>
  </si>
  <si>
    <t>Léger</t>
  </si>
  <si>
    <t>possible reprise animation N2000 par le SMER’E2M en 2023</t>
  </si>
  <si>
    <t>Sophie Eyherabide</t>
  </si>
  <si>
    <t>FR7200683</t>
  </si>
  <si>
    <t>Marais du Haut Médoc</t>
  </si>
  <si>
    <t>FR7200684</t>
  </si>
  <si>
    <t>Marais de Braud-et-Saint-Louis et de Saint-Ciers-sur-Gironde</t>
  </si>
  <si>
    <t>Révision ou actualisation envisagée à court terme</t>
  </si>
  <si>
    <t>06/04/2011 (note de service)</t>
  </si>
  <si>
    <t>Communauté de communes de l’Estuaire (CCE)</t>
  </si>
  <si>
    <t>CCE (Communauté de Communes de l’Estuaire)</t>
  </si>
  <si>
    <t>Pignon</t>
  </si>
  <si>
    <t>Clément</t>
  </si>
  <si>
    <t>clement.pignon@cc-estuaire.fr</t>
  </si>
  <si>
    <t>05.57.42.61.99/07 78 47 66 37</t>
  </si>
  <si>
    <t>Renouvellement à prévoir au COPIL 2023</t>
  </si>
  <si>
    <t>FR7200685</t>
  </si>
  <si>
    <t>Vallée et palus du Moron</t>
  </si>
  <si>
    <t>Extension ajout gites majeurs chiros envisagé 2023</t>
  </si>
  <si>
    <t>12/11/2015 (note de service)</t>
  </si>
  <si>
    <t>SGBV Moron, Blayais, Virvée et Renaudière</t>
  </si>
  <si>
    <t>Arango</t>
  </si>
  <si>
    <t>Maria</t>
  </si>
  <si>
    <t>m.arango@syndicatdumoron.fr</t>
  </si>
  <si>
    <t>06.83.30.07.30</t>
  </si>
  <si>
    <t>convention non produite</t>
  </si>
  <si>
    <t>FR7200686</t>
  </si>
  <si>
    <t>Marais du Bec d'Ambès</t>
  </si>
  <si>
    <t>13/09/2013 (note de service)</t>
  </si>
  <si>
    <t>Bordeaux Métropole</t>
  </si>
  <si>
    <t>Suffran</t>
  </si>
  <si>
    <t>Yves</t>
  </si>
  <si>
    <t>y.suffran@bordeaux-metropole.fr</t>
  </si>
  <si>
    <t>05 33 89 56 05</t>
  </si>
  <si>
    <t>FR7200687</t>
  </si>
  <si>
    <t>Marais de Bruges, Blanquefort et Parampuyre</t>
  </si>
  <si>
    <t>Date validation plan gestion RNN</t>
  </si>
  <si>
    <t>FR7200688</t>
  </si>
  <si>
    <t>Bocage humide de Cadaujac et Saint-Médard-d'Eyrans</t>
  </si>
  <si>
    <t>CCM (Communauté de Communes de Montesquieu)</t>
  </si>
  <si>
    <t>Laudoyer</t>
  </si>
  <si>
    <t>Julie</t>
  </si>
  <si>
    <t>j.laudoyer@cc-montesquieu.fr</t>
  </si>
  <si>
    <t>05.57.96.79.67/06.26.22.02 81</t>
  </si>
  <si>
    <t>Demande annuelle car structure peu fiable</t>
  </si>
  <si>
    <t>FR7200689</t>
  </si>
  <si>
    <t>Vallées de la Saye et du Meudon</t>
  </si>
  <si>
    <t>Tartary</t>
  </si>
  <si>
    <t>Pascal</t>
  </si>
  <si>
    <t>p.tartary@cen-na.org</t>
  </si>
  <si>
    <t>05.56.57.67.73/07.69.52.13.89</t>
  </si>
  <si>
    <t>juin</t>
  </si>
  <si>
    <t>FR7200690</t>
  </si>
  <si>
    <t>Réseau hydrographique de l'Engranne</t>
  </si>
  <si>
    <t>Etude extension validée COPIL 2021</t>
  </si>
  <si>
    <t>30/11/2009 (note de service)</t>
  </si>
  <si>
    <t>SMER’E2M (Syndicat Mixte des Eaux et rivières de l’Entre-deux-Mer)</t>
  </si>
  <si>
    <t>SMER Entre-Deux-Mers</t>
  </si>
  <si>
    <t>Gillaizeau</t>
  </si>
  <si>
    <t>Pauline</t>
  </si>
  <si>
    <t>natura2000@smer-e2m.fr</t>
  </si>
  <si>
    <t>06 01 14 68 43/05 57 84 89 54</t>
  </si>
  <si>
    <t>assurer continuité de l’animation</t>
  </si>
  <si>
    <t>FR7200691</t>
  </si>
  <si>
    <t>Vallée de l'Euille</t>
  </si>
  <si>
    <t>FR7200692</t>
  </si>
  <si>
    <t>Réseau hydrographique du Dropt</t>
  </si>
  <si>
    <t>33-47</t>
  </si>
  <si>
    <t>04/07/2016 (note de service)</t>
  </si>
  <si>
    <t>EPIDROPT</t>
  </si>
  <si>
    <t>Lainé</t>
  </si>
  <si>
    <t>zh.dropt@orange.fr</t>
  </si>
  <si>
    <t>07.86.78.08.15/05.53.57.53.42</t>
  </si>
  <si>
    <t>renouvellement portage prévu prochain COPIL</t>
  </si>
  <si>
    <t>FR7200693</t>
  </si>
  <si>
    <t>Vallée du Ciron</t>
  </si>
  <si>
    <t>33-40-47</t>
  </si>
  <si>
    <t>10/08/2011 (note de service)</t>
  </si>
  <si>
    <t>Syndicat d’Aménagement du Bassin Versant du Ciron</t>
  </si>
  <si>
    <t>Lagourgue</t>
  </si>
  <si>
    <t>Cynthia</t>
  </si>
  <si>
    <t>c.lagourgue@syndicatduciron.fr</t>
  </si>
  <si>
    <t>05 56 65 01 17</t>
  </si>
  <si>
    <t>Délib 17/12/20</t>
  </si>
  <si>
    <t>mars/avril</t>
  </si>
  <si>
    <t>pas de convention en cours</t>
  </si>
  <si>
    <t>FR7200694</t>
  </si>
  <si>
    <t>Réseau hydrographique de la Bassanne</t>
  </si>
  <si>
    <t>16/10/2014 (note de service)</t>
  </si>
  <si>
    <t>SMAHBB (Syndicat Mixte d’Aménagement Hydraulique des bassins versants du Beuve et de la Bassanne)</t>
  </si>
  <si>
    <t>Marie</t>
  </si>
  <si>
    <t>Lucie</t>
  </si>
  <si>
    <t>natura2000@smahbb.fr</t>
  </si>
  <si>
    <t xml:space="preserve">07 86 00 47 84 </t>
  </si>
  <si>
    <t>décembre</t>
  </si>
  <si>
    <t>FR7200695</t>
  </si>
  <si>
    <t>Réseau hydrographique du Lisos</t>
  </si>
  <si>
    <t>30/01/2014 (note de service)</t>
  </si>
  <si>
    <t>FR7200696</t>
  </si>
  <si>
    <t>Domaine départemental d'Hostens</t>
  </si>
  <si>
    <t>aucune (discussion sur l’animation prévue le 20/06/22)</t>
  </si>
  <si>
    <t>Delphine Espalieu</t>
  </si>
  <si>
    <t>FR7200697</t>
  </si>
  <si>
    <t>Boisements à chênes verts des dunes du littoral girondin</t>
  </si>
  <si>
    <t>19/09/2008 (note de service)</t>
  </si>
  <si>
    <t>ONF</t>
  </si>
  <si>
    <t>Decrock</t>
  </si>
  <si>
    <t>Laura</t>
  </si>
  <si>
    <t>laura.decrock@onf.fr</t>
  </si>
  <si>
    <t>06.25.85.76.84</t>
  </si>
  <si>
    <t>FR7200698</t>
  </si>
  <si>
    <t>Carrières de Cénac</t>
  </si>
  <si>
    <t>04/03/2013 (Note de service)</t>
  </si>
  <si>
    <t>FR7200699</t>
  </si>
  <si>
    <t>Grottes du Trou Noir</t>
  </si>
  <si>
    <t>FR7200702</t>
  </si>
  <si>
    <t>Forêts dunaires de la Teste-de-Buch</t>
  </si>
  <si>
    <t>30/07/2012 (Note de service)</t>
  </si>
  <si>
    <t>Mairie de La Teste de Buch</t>
  </si>
  <si>
    <t>Biosca</t>
  </si>
  <si>
    <t>Rebecca</t>
  </si>
  <si>
    <t>rebecca.biosca@latestedebuch.fr</t>
  </si>
  <si>
    <t>05.57.73.06.65</t>
  </si>
  <si>
    <t>60 % site brûlé par incendies été 2022</t>
  </si>
  <si>
    <t>FR7200703</t>
  </si>
  <si>
    <t>Forêt de la Pointe de Grave et marais du Logit</t>
  </si>
  <si>
    <t>FR7200705</t>
  </si>
  <si>
    <t>Carrières souterraines de Villegouge</t>
  </si>
  <si>
    <t>FR7200708</t>
  </si>
  <si>
    <t>Lagunes de Saint-Magne et Louchats</t>
  </si>
  <si>
    <t>11/09/2006 (Note de service)</t>
  </si>
  <si>
    <t>PNR Landes de Gascogne</t>
  </si>
  <si>
    <t xml:space="preserve">Fouert-Pouret </t>
  </si>
  <si>
    <t>Jérôme</t>
  </si>
  <si>
    <t>j.fouert-pouret@parc-landes-de-gascogne.fr</t>
  </si>
  <si>
    <t>05 57 71 99 80/06 01 49 78 55</t>
  </si>
  <si>
    <t>Convention financière et subvention dans une seule convention gérée par les Landes</t>
  </si>
  <si>
    <t>FR7200709</t>
  </si>
  <si>
    <t>Lagunes de Saint-Symphorien</t>
  </si>
  <si>
    <t>11/09/06 (Note de service)</t>
  </si>
  <si>
    <t>FR7200728</t>
  </si>
  <si>
    <t>Lagunes de Brocas</t>
  </si>
  <si>
    <t>33-40</t>
  </si>
  <si>
    <t>Parc naturel régional des landes de Gascogne</t>
  </si>
  <si>
    <t>FOUERT-POURET</t>
  </si>
  <si>
    <t>Cf 33</t>
  </si>
  <si>
    <t>Franck Rossi</t>
  </si>
  <si>
    <t>Simon Schiano</t>
  </si>
  <si>
    <t>FR7200797</t>
  </si>
  <si>
    <t>Réseau hydrographique du Gat Mort et du Saucats</t>
  </si>
  <si>
    <t>02/11/2011 (Note de service)</t>
  </si>
  <si>
    <t>Malinge</t>
  </si>
  <si>
    <t>m.malinge@cc-montesquieu.fr</t>
  </si>
  <si>
    <t>05 24 73 34 26/06 21 99 74 02</t>
  </si>
  <si>
    <t>FR7200801</t>
  </si>
  <si>
    <t>Réseau hydrographique du Brion</t>
  </si>
  <si>
    <t>30/01/14 (Note de service)</t>
  </si>
  <si>
    <t>FR7200802</t>
  </si>
  <si>
    <t>Réseau hydrographique du Beuve</t>
  </si>
  <si>
    <t>16/10/2014 (Note de service)</t>
  </si>
  <si>
    <t>FR7200803</t>
  </si>
  <si>
    <t>Réseau hydrographique du Gestas</t>
  </si>
  <si>
    <t>02/11/11 (Note de service)</t>
  </si>
  <si>
    <t>Océane Pasquet en remplacement de congés maternité</t>
  </si>
  <si>
    <t>Portage a refaire valider lors du Prochain COPIL</t>
  </si>
  <si>
    <t>FR7200804</t>
  </si>
  <si>
    <t>Réseau hydrographique de la Pimpinne</t>
  </si>
  <si>
    <t>validation perimètre local au COPIL 2022 prévue</t>
  </si>
  <si>
    <t>15/02/2016 (note de service)</t>
  </si>
  <si>
    <t>FR7200805</t>
  </si>
  <si>
    <t>Réseau hydrographique des Jalles de Saint-Médard et d'Eysines</t>
  </si>
  <si>
    <t>05/02/2014 (Note de service)</t>
  </si>
  <si>
    <t>Pouly</t>
  </si>
  <si>
    <t xml:space="preserve">Nicolas </t>
  </si>
  <si>
    <t>n.pouly@bordeaux-metropole.fr</t>
  </si>
  <si>
    <t>FR7210029</t>
  </si>
  <si>
    <t>Marais de Bruges</t>
  </si>
  <si>
    <t>validé local</t>
  </si>
  <si>
    <t>Plan de gestion de la RNN valant DOCOB</t>
  </si>
  <si>
    <t>BORDEAUX Métropole</t>
  </si>
  <si>
    <t>05.33.89.56.05</t>
  </si>
  <si>
    <t>Camillle Meunier</t>
  </si>
  <si>
    <t>FR7210030</t>
  </si>
  <si>
    <t>Côte médocaine : dunes boisées et dépression humides</t>
  </si>
  <si>
    <t>06.30.47.31.72</t>
  </si>
  <si>
    <t>Co-financement animation AEAG</t>
  </si>
  <si>
    <t>FR7210065</t>
  </si>
  <si>
    <t>Marais du Nord Médoc</t>
  </si>
  <si>
    <t>Validé local et transmis DREAL 2015</t>
  </si>
  <si>
    <t>périmètre validé en local différents de celui de l’INPN : retraits à prévoir</t>
  </si>
  <si>
    <t>Parc Naturel Regional du Médoc</t>
  </si>
  <si>
    <t>en congés parental. Animateur en cours de recrutement pour septembre</t>
  </si>
  <si>
    <t>FR7212014</t>
  </si>
  <si>
    <t>Estuaire de la Gironde : marais du Blayais</t>
  </si>
  <si>
    <t>Transmis ministère</t>
  </si>
  <si>
    <t>06/04/2011(Note de service)</t>
  </si>
  <si>
    <t>FR7200742</t>
  </si>
  <si>
    <t>Massif du Moulle de Jaout</t>
  </si>
  <si>
    <t>en cours</t>
  </si>
  <si>
    <t>Diagnostic écologique réalisé</t>
  </si>
  <si>
    <t>Julia Rambaud – Luc Albert</t>
  </si>
  <si>
    <t>FR7200743</t>
  </si>
  <si>
    <t>Massif du Ger et du Lurien</t>
  </si>
  <si>
    <t>FR7200744</t>
  </si>
  <si>
    <t>Massif de Sesques et de l'Ossau</t>
  </si>
  <si>
    <t>FR7200745</t>
  </si>
  <si>
    <t>Massif du Montagnon</t>
  </si>
  <si>
    <t>FR7200746</t>
  </si>
  <si>
    <t>Massif de l'Anie et d'Espelunguère</t>
  </si>
  <si>
    <t>FR7200747</t>
  </si>
  <si>
    <t>Massif du Layens</t>
  </si>
  <si>
    <t>FR7200749</t>
  </si>
  <si>
    <t>Montagnes du Barétous</t>
  </si>
  <si>
    <t>Transmis CE</t>
  </si>
  <si>
    <t>ajustement d’ordre géomatique</t>
  </si>
  <si>
    <t>FR7200750</t>
  </si>
  <si>
    <t>Montagnes de la Haute Soule</t>
  </si>
  <si>
    <t>FR7200751</t>
  </si>
  <si>
    <t>Montagnes du Pic des Escaliers</t>
  </si>
  <si>
    <t>FR7200752</t>
  </si>
  <si>
    <t>Massif des Arbailles</t>
  </si>
  <si>
    <t>FR7200753</t>
  </si>
  <si>
    <t>Forêt d'Iraty</t>
  </si>
  <si>
    <t>FR7200754</t>
  </si>
  <si>
    <t>Montagnes de Saint-Jean-Pied-de-Port</t>
  </si>
  <si>
    <t>Commission Syndicale du Pays de de Cize</t>
  </si>
  <si>
    <t>PIANA</t>
  </si>
  <si>
    <t>Marine</t>
  </si>
  <si>
    <t>marine.cize@orange.fr</t>
  </si>
  <si>
    <t>05 59 37 01 26/06-85-20-73-36</t>
  </si>
  <si>
    <t>FR7200756</t>
  </si>
  <si>
    <t>Montagnes des Aldudes</t>
  </si>
  <si>
    <t>Commission Syndicale de la vallée de Baigorri</t>
  </si>
  <si>
    <t>VILARELLE</t>
  </si>
  <si>
    <t>mvilarelle.csvb@gmail.com</t>
  </si>
  <si>
    <t>05-59-37-89-39/06-37-95-07-89</t>
  </si>
  <si>
    <t>FR7200758</t>
  </si>
  <si>
    <t>Massif du Baygoura</t>
  </si>
  <si>
    <t>Réunion avec les élus le 5 octobre 2021 =&gt; élaboration du DOCOB envisagé par la CAPB</t>
  </si>
  <si>
    <r>
      <t xml:space="preserve">Copil désignation structure en octobre2022 </t>
    </r>
    <r>
      <rPr>
        <b/>
        <sz val="11"/>
        <color theme="1"/>
        <rFont val="Calibri"/>
        <family val="2"/>
        <scheme val="minor"/>
      </rPr>
      <t>fait</t>
    </r>
  </si>
  <si>
    <t>FR7200759</t>
  </si>
  <si>
    <t>Massif du Mondarrain et de l'Artzamendi</t>
  </si>
  <si>
    <t>SIVU du Massif du Mondarrain et de l’Artzamendi</t>
  </si>
  <si>
    <t>SIVU du Massif du Mondarrain et de l’Artzamendi (CEN et EHLG comme prestataires)</t>
  </si>
  <si>
    <t>CAVAILLES                      CORNU</t>
  </si>
  <si>
    <t>Guillaume                      Peïo</t>
  </si>
  <si>
    <t>sivu.mondarrain.artzamendi@gmail.com</t>
  </si>
  <si>
    <t>05 59 29 75 36</t>
  </si>
  <si>
    <t>FR7200760</t>
  </si>
  <si>
    <t>Massif de la Rhune et de Choldocogagna</t>
  </si>
  <si>
    <t>en cours d’actualisation</t>
  </si>
  <si>
    <t>08/03/2010Note de service</t>
  </si>
  <si>
    <t>Communauté d’Agglomération Pays Basque</t>
  </si>
  <si>
    <t>BAREYRE-COURDURIÉ</t>
  </si>
  <si>
    <t>Natacha</t>
  </si>
  <si>
    <t>n.courdurie@communaute-paysbasque.fr</t>
  </si>
  <si>
    <t>05 59 56 05 11/06 16 87 89 10</t>
  </si>
  <si>
    <t>FR7200766</t>
  </si>
  <si>
    <t>Vallon du Clamondé</t>
  </si>
  <si>
    <t>validé COPIL</t>
  </si>
  <si>
    <t>suite à élaboration DOCOB</t>
  </si>
  <si>
    <t>ETAT</t>
  </si>
  <si>
    <t>DDT64</t>
  </si>
  <si>
    <t>La Communauté de communes Lacq-Orthez a été sollicité pour le portage de l’animation. A ce jour, elle n’a pas donné de suites favorables.</t>
  </si>
  <si>
    <t>FR7200770</t>
  </si>
  <si>
    <t>Parc boisé du Château de Pau</t>
  </si>
  <si>
    <t>DOCOB validé Copil février 2022</t>
  </si>
  <si>
    <t>Musée du Chateau de Pau</t>
  </si>
  <si>
    <t>CEN Nouvelle Aquitaine</t>
  </si>
  <si>
    <t>CAUBET</t>
  </si>
  <si>
    <t>Simon</t>
  </si>
  <si>
    <t>s.caubet@cen-na.org</t>
  </si>
  <si>
    <t>05 59 04 91 11/07 66 54 17 63</t>
  </si>
  <si>
    <t>Le marché d’animation n’a pas encore été lancé par le château de Pau.</t>
  </si>
  <si>
    <t>FR7200777</t>
  </si>
  <si>
    <t>Lac de Mouriscot</t>
  </si>
  <si>
    <t>à relancer (précédente consultation a donné lieu à des avis négatif du syndicat d'aménagement en raison d’un projet d'urbanisation d’un secteur du site)</t>
  </si>
  <si>
    <t>DOCOB achevé mais non encore validé</t>
  </si>
  <si>
    <t>FR7200779</t>
  </si>
  <si>
    <t>Coteaux de Castetpugon, de Cadillon et de Lembeye</t>
  </si>
  <si>
    <t>Il y a eu une animation sur ce site portée par la CC. La DDTM n’a pas porté l’animation du site.</t>
  </si>
  <si>
    <t>FR7200781</t>
  </si>
  <si>
    <t>Gave de Pau</t>
  </si>
  <si>
    <t>délibération de principe du SMBGP du 26/01/22 pour le portage de Natura 2000</t>
  </si>
  <si>
    <t>FR7200782</t>
  </si>
  <si>
    <t>Tourbière de Louvie-Juzon</t>
  </si>
  <si>
    <t>DOCOB à lancer</t>
  </si>
  <si>
    <t>FR7200784</t>
  </si>
  <si>
    <t>Château d'Orthez et bords du gave</t>
  </si>
  <si>
    <t>FR7200786</t>
  </si>
  <si>
    <t>La Nive</t>
  </si>
  <si>
    <t>CHERBERO</t>
  </si>
  <si>
    <t>Mikel</t>
  </si>
  <si>
    <t>m.cherbero@communaute-paysbasque.fr</t>
  </si>
  <si>
    <t>05 59 48 30 85/07 64 47 90 88</t>
  </si>
  <si>
    <t>FR7200787</t>
  </si>
  <si>
    <t>L'Ardanavy (cours d'eau)</t>
  </si>
  <si>
    <t>FR7200788</t>
  </si>
  <si>
    <t>La Joyeuse (cours d'eau)</t>
  </si>
  <si>
    <t>FR7200789</t>
  </si>
  <si>
    <t>La Bidouze (cours d'eau)</t>
  </si>
  <si>
    <t>Elaboration du DOCOB par la CAPB à partir de fin 2022</t>
  </si>
  <si>
    <t>FR7200790</t>
  </si>
  <si>
    <t>Le Saison (cours d'eau)</t>
  </si>
  <si>
    <t>Syndicat mixte des Gaves d’Oloron et de Mauléon et leurs affluents (SIGOM)</t>
  </si>
  <si>
    <t>MINVIELLE</t>
  </si>
  <si>
    <t>Gregory</t>
  </si>
  <si>
    <t>sigom@cdg-64.fr                        g.minvielle@sigom.fr</t>
  </si>
  <si>
    <t>05 59 28 75 02/06 75 73 66 65</t>
  </si>
  <si>
    <t>FR7200791</t>
  </si>
  <si>
    <t>Le Gave d'Oloron (cours d'eau) et marais de Labastide-Villefranche</t>
  </si>
  <si>
    <t>Possibilité d’élaboration du DOCOB par SIGOM et SMGOAO</t>
  </si>
  <si>
    <t>FR7200792</t>
  </si>
  <si>
    <t>Le Gave d'Aspe et le Lourdios (cours d'eau)</t>
  </si>
  <si>
    <t>FR7200793</t>
  </si>
  <si>
    <t>Le Gave d'Ossau</t>
  </si>
  <si>
    <t>FR7210087</t>
  </si>
  <si>
    <t>Hautes vallées d'Aspe et d'Ossau</t>
  </si>
  <si>
    <t>FR7210089</t>
  </si>
  <si>
    <t>Pènes du Moulle de Jaout</t>
  </si>
  <si>
    <t>FR7212003</t>
  </si>
  <si>
    <t>Haute Soule: massif forestier, gorges d'Holzarté et d'Olhadubi</t>
  </si>
  <si>
    <t>FR7212004</t>
  </si>
  <si>
    <t>Haute Soule : forêt des Arbailles</t>
  </si>
  <si>
    <t>FR7212005</t>
  </si>
  <si>
    <t>Haute Soule : forêt d'Iraty, Orgambidexka et Pic des Escaliers</t>
  </si>
  <si>
    <t>FR7212007</t>
  </si>
  <si>
    <t>Eth Thuron des Aureys</t>
  </si>
  <si>
    <t>FR7212008</t>
  </si>
  <si>
    <t>Haute Soule : massif de la Pierre Saint-Martin</t>
  </si>
  <si>
    <t>FR7212009</t>
  </si>
  <si>
    <t>Pics de l'Estibet et de Mondragon</t>
  </si>
  <si>
    <t>FR7212010</t>
  </si>
  <si>
    <t>Barrage d'Artix et saligue du Gave de Pau</t>
  </si>
  <si>
    <t>FR7212011</t>
  </si>
  <si>
    <t>Col de Lizarrieta</t>
  </si>
  <si>
    <t>problème de réduction du périmètre non justifiée écologiquement           Consultations locales à relancer</t>
  </si>
  <si>
    <t>05 59 56 05 60/06 16 87 89 10</t>
  </si>
  <si>
    <t>FR7212012</t>
  </si>
  <si>
    <t>Vallée de la Nive des Aldudes, Col de Lindux</t>
  </si>
  <si>
    <t>Validé Copil décembre 2021</t>
  </si>
  <si>
    <t>Alexa Dulin a quitté la CSVB en mai 2022</t>
  </si>
  <si>
    <t>FR7212015</t>
  </si>
  <si>
    <t>Haute Cize : Pic d'Herrozate et forêt d'Orion</t>
  </si>
  <si>
    <t>Commission Syndicale du pays de Cize</t>
  </si>
  <si>
    <t>FR5400452</t>
  </si>
  <si>
    <t>Carrières des Pieds Grimaud</t>
  </si>
  <si>
    <t>DDT86</t>
  </si>
  <si>
    <t>FR5400453</t>
  </si>
  <si>
    <t>Landes du Pinail</t>
  </si>
  <si>
    <t>DUBOIS</t>
  </si>
  <si>
    <t>Thierry</t>
  </si>
  <si>
    <t>thierry.dubois@lpo.fr</t>
  </si>
  <si>
    <t>06 72 46 96 58</t>
  </si>
  <si>
    <t>Pas eu de COPIL actant présidence Etat (simplement un courrier DTR)</t>
  </si>
  <si>
    <t>FR5400457</t>
  </si>
  <si>
    <t>Forêt et pelouses de Lussac-les-Châteaux</t>
  </si>
  <si>
    <t>REVOL</t>
  </si>
  <si>
    <t>Morgane</t>
  </si>
  <si>
    <t>morgane.revol@lpo.fr</t>
  </si>
  <si>
    <t>06 27 81 04 56</t>
  </si>
  <si>
    <t>mars</t>
  </si>
  <si>
    <t>FR5400458</t>
  </si>
  <si>
    <t>Brandes de la Pierre-La</t>
  </si>
  <si>
    <t>juillet</t>
  </si>
  <si>
    <t>FR5400459</t>
  </si>
  <si>
    <t>Vallée du Corchon</t>
  </si>
  <si>
    <t>Vienne Nature</t>
  </si>
  <si>
    <t>DUCEPT</t>
  </si>
  <si>
    <t>Samuel</t>
  </si>
  <si>
    <t>samuel.ducept@vienne-nature.fr</t>
  </si>
  <si>
    <t>07 68 51 33 07</t>
  </si>
  <si>
    <t>avril</t>
  </si>
  <si>
    <t>Pas eu de COPIL actant présidence Etat (simplement un courrier DTR)          Prolongation de tranche envisagée</t>
  </si>
  <si>
    <t>FR5400460</t>
  </si>
  <si>
    <t>Brandes de Montmorillon</t>
  </si>
  <si>
    <t>FLORCZYK</t>
  </si>
  <si>
    <t>Célia</t>
  </si>
  <si>
    <t>c.florczyk@cen-na.org</t>
  </si>
  <si>
    <t>05 49 50 36 11 / 06 24 57 17 25</t>
  </si>
  <si>
    <t>Pas eu de COPIL actant présidence Etat (simplement un courrier DTR)                              Prolongation de tranche envisagée</t>
  </si>
  <si>
    <t>FR5400462</t>
  </si>
  <si>
    <t>Vallée de la Gartempe - Les Portes d'Enfer</t>
  </si>
  <si>
    <t>FR5400463</t>
  </si>
  <si>
    <t>Vallée de la Crochatière</t>
  </si>
  <si>
    <t>FR5400464</t>
  </si>
  <si>
    <t>Etangs d'Asnières</t>
  </si>
  <si>
    <t>ESNAULT</t>
  </si>
  <si>
    <t>Sarah</t>
  </si>
  <si>
    <t>sarah.esnault@vienne-nature.fr</t>
  </si>
  <si>
    <t>05 49 88 99 04 / 07 68 14 25 92</t>
  </si>
  <si>
    <t>Pas eu de COPIL actant présidence Etat (simplement un courrier DTR)              Prolongation de tranche envisagée</t>
  </si>
  <si>
    <t>FR5400467</t>
  </si>
  <si>
    <t>Vallée du Salleron</t>
  </si>
  <si>
    <t>Pas eu de COPIL actant présidence Etat (simplement un courrier DTR)                      Prolongation de tranche envisagée</t>
  </si>
  <si>
    <t>FR5400535</t>
  </si>
  <si>
    <t>Vallée de l'Anglin</t>
  </si>
  <si>
    <t>GAILLEDRAT</t>
  </si>
  <si>
    <t>Miguel</t>
  </si>
  <si>
    <t>miguel.gailledrat@vienne-nature.fr</t>
  </si>
  <si>
    <t>05 49 88 99 04 / 07 69 39 05 96</t>
  </si>
  <si>
    <t>fait 01/07/2022?</t>
  </si>
  <si>
    <t>à venir                 01/07/2025</t>
  </si>
  <si>
    <t>FR5402004</t>
  </si>
  <si>
    <t>Basse vallée de la Gartempe</t>
  </si>
  <si>
    <t>à venir 01/07/2025</t>
  </si>
  <si>
    <t>FR5410014</t>
  </si>
  <si>
    <t>Forêt de Moulière, landes du Pinail, bois du Défens, du Fou et de la Roche de Bran</t>
  </si>
  <si>
    <t>FR5412015</t>
  </si>
  <si>
    <t>Camp de Montmorillon, Landes de Sainte-Marie</t>
  </si>
  <si>
    <t>Pas eu de COPIL actant présidence Etat (simplement un courrier DTR)                  Prolongation de tranche envisagée</t>
  </si>
  <si>
    <t>FR5412016</t>
  </si>
  <si>
    <t>Plateau de Bellefonds</t>
  </si>
  <si>
    <t>07 86 31 67 67/05 49 88 55 22</t>
  </si>
  <si>
    <t>fait 01/07/2022 ?</t>
  </si>
  <si>
    <t>FR5412017</t>
  </si>
  <si>
    <t>Bois de l'Hospice, étang de Beaufour et environs</t>
  </si>
  <si>
    <t>Pas eu de COPIL actant présidence Etat (simplement un courrier DTR)        Prolongation de tranche envisagée</t>
  </si>
  <si>
    <t>FR5412018</t>
  </si>
  <si>
    <t>Plaines du Mirebalais et du Neuvillois</t>
  </si>
  <si>
    <t>Prolongation de tranche envisagée</t>
  </si>
  <si>
    <t>FR5412019</t>
  </si>
  <si>
    <t>Région de Pressac, étang de Combourg</t>
  </si>
  <si>
    <t>16-86</t>
  </si>
  <si>
    <t>FR5400439</t>
  </si>
  <si>
    <t>Vallée de l'Argenton</t>
  </si>
  <si>
    <t>pj d’extension</t>
  </si>
  <si>
    <t>Communauté d’Agglomération du Bocage Bressuirais</t>
  </si>
  <si>
    <t>Koch</t>
  </si>
  <si>
    <t>guillaume.koch@agglo2b.fr</t>
  </si>
  <si>
    <t>06 31 26 66 37/25 49 65 99 59</t>
  </si>
  <si>
    <t>Anne Fenech</t>
  </si>
  <si>
    <t>FR5400441</t>
  </si>
  <si>
    <t>Ruisseau le Magot</t>
  </si>
  <si>
    <t>DDT79</t>
  </si>
  <si>
    <t>Difficulté à trouver une structure animatrice sur le territoire</t>
  </si>
  <si>
    <t>Marché infructueux à deux reprises (depuis 2019). Un nouvel appel à candidature va être lancé avant le 15 juillet 2022</t>
  </si>
  <si>
    <t>FR5400442</t>
  </si>
  <si>
    <t>Bassin du Thouet amont</t>
  </si>
  <si>
    <t>Syndicat mixte de Vallée du Thouet</t>
  </si>
  <si>
    <t>Jocelyn</t>
  </si>
  <si>
    <t>natura2000@valleeduthouet.fr</t>
  </si>
  <si>
    <t>06 43 98 05 03/05 49 64 85 98</t>
  </si>
  <si>
    <t>FR5400443</t>
  </si>
  <si>
    <t>Vallée de l’Autize</t>
  </si>
  <si>
    <t xml:space="preserve">SMBV de la Sèvre Niortaise </t>
  </si>
  <si>
    <t>THEBAULT</t>
  </si>
  <si>
    <t>David</t>
  </si>
  <si>
    <t>d.thebault@smbvsn.fr</t>
  </si>
  <si>
    <t>05.49.63.33.74 – 06.75.62.40.08</t>
  </si>
  <si>
    <t>Changement de structure : SIAH vers SMBVSN au 01/01/2020. Transfert du marché notifié le 08/09/2020</t>
  </si>
  <si>
    <t>FR5400444</t>
  </si>
  <si>
    <t>Vallée du Magnerolles</t>
  </si>
  <si>
    <t>Syndicat Mixte à la Carte du Haut Val de Sèvre et Sud Gâtine (SMC)</t>
  </si>
  <si>
    <t>Poncet</t>
  </si>
  <si>
    <t>Mathilde</t>
  </si>
  <si>
    <t>mponcet@smc79.fr</t>
  </si>
  <si>
    <t>05 49 05 37 18</t>
  </si>
  <si>
    <t>FR5400445</t>
  </si>
  <si>
    <t>Chaumes d'Avon</t>
  </si>
  <si>
    <t>FR5412022 « Plaine de la Mothe Saint Héray Lezay »</t>
  </si>
  <si>
    <t>Vidal</t>
  </si>
  <si>
    <t>Justine</t>
  </si>
  <si>
    <t>j.vidal@cen-na.org</t>
  </si>
  <si>
    <t>06 17 90 62 11</t>
  </si>
  <si>
    <t>FR5400447</t>
  </si>
  <si>
    <t>Vallée de la Boutonne</t>
  </si>
  <si>
    <t>17-79</t>
  </si>
  <si>
    <t>Périmètre élargi en jv 2021</t>
  </si>
  <si>
    <t>révision suite extension ?</t>
  </si>
  <si>
    <t>Syndicat Mixte de la Boutonne (SYMBO)</t>
  </si>
  <si>
    <t>Recrutement d’un nouvel animateur en cours</t>
  </si>
  <si>
    <t>FR5400448</t>
  </si>
  <si>
    <t>Carrières de Loubeau</t>
  </si>
  <si>
    <t>Commune de Melle</t>
  </si>
  <si>
    <t>JOZELON</t>
  </si>
  <si>
    <t>Pierre.jozelon@ville-melle.fr</t>
  </si>
  <si>
    <t>06-70-29-25-67</t>
  </si>
  <si>
    <t>FR5400450</t>
  </si>
  <si>
    <t>Massif forestier de Chizé-Aulnay</t>
  </si>
  <si>
    <t>Conseil Départemental des Deux-Sèvres</t>
  </si>
  <si>
    <t>Reungoat</t>
  </si>
  <si>
    <t>Nolwenn</t>
  </si>
  <si>
    <t>Nolwenn.REUNGOAT@deux-sevres.fr</t>
  </si>
  <si>
    <t>05 49 06 76 47</t>
  </si>
  <si>
    <t>FR5402011</t>
  </si>
  <si>
    <t>Citerne de Sainte-Ouenne</t>
  </si>
  <si>
    <t>Site qui a fait l’objet d’un contrat N2000 pour sa restauration</t>
  </si>
  <si>
    <t>FR5412007</t>
  </si>
  <si>
    <t>Plaine de Niort Sud-Est</t>
  </si>
  <si>
    <t>FR5412013</t>
  </si>
  <si>
    <t>Plaine de Niort Nord-Ouest</t>
  </si>
  <si>
    <t>79-85</t>
  </si>
  <si>
    <t>FR5412014</t>
  </si>
  <si>
    <t>Plaine d'Oiron-Thénezay</t>
  </si>
  <si>
    <t>Projet prévu dans le DOCOB</t>
  </si>
  <si>
    <t>FR5412022</t>
  </si>
  <si>
    <t>Plaine de La Mothe-Saint-Héray-Lezay</t>
  </si>
  <si>
    <t>79-86</t>
  </si>
  <si>
    <t>FR5400445 « Chaumes d’Avon »</t>
  </si>
  <si>
    <t>29/0713</t>
  </si>
  <si>
    <t>REUNGOAT</t>
  </si>
  <si>
    <t>FR7200660</t>
  </si>
  <si>
    <t>La Dordogne</t>
  </si>
  <si>
    <t>24-33</t>
  </si>
  <si>
    <t>Reconsultation à faire quand DOCOB sera revalidé suite à arrêt TA</t>
  </si>
  <si>
    <t>DOCOB invalidé (contentieux)</t>
  </si>
  <si>
    <t>Validation du DOCOB espérée pour 2022</t>
  </si>
  <si>
    <t>EPIDOR</t>
  </si>
  <si>
    <t>MOINOT</t>
  </si>
  <si>
    <t>Frédéric</t>
  </si>
  <si>
    <t>f.moinot@eptb-dordogne.fr</t>
  </si>
  <si>
    <t>05 53 59 72 14</t>
  </si>
  <si>
    <t>EPIDOR opérateur et animateur historique du site</t>
  </si>
  <si>
    <t>Discussions en cours pour démarrer l’animation du site dès que possible en 2023</t>
  </si>
  <si>
    <t>Hugo Maillos</t>
  </si>
  <si>
    <t>FR7200661</t>
  </si>
  <si>
    <t>Vallée de l'Isle de Périgueux à sa confluence avec la Dordogne</t>
  </si>
  <si>
    <t>Parution JOE</t>
  </si>
  <si>
    <t>EPIDOR / Syndicat mixte du bassin de l'Isle pour animation territoriale</t>
  </si>
  <si>
    <t>COUTURIER</t>
  </si>
  <si>
    <t>Adeline</t>
  </si>
  <si>
    <t>a.couturier@eptb-dordogne.fr, f.rambaud@bassin-isle.fr</t>
  </si>
  <si>
    <t>05 57 25 13 14 / 0553805851, 0607523551</t>
  </si>
  <si>
    <t>07/12/20 (consultation mail)</t>
  </si>
  <si>
    <t>FR7200662</t>
  </si>
  <si>
    <t>Vallée de la Dronne de Brantôme à sa confluence avec l'Isle</t>
  </si>
  <si>
    <t>16-17-24-33</t>
  </si>
  <si>
    <t>EPIDOR / Syndicat de rivière du bassin de la Dronne pour animation territoriale</t>
  </si>
  <si>
    <t>a.couturier@eptb-dordogne.fr, pahospital@rivieres-dronne.com</t>
  </si>
  <si>
    <t>05 57 25 13 14 / 0787387659</t>
  </si>
  <si>
    <t>FR7200663</t>
  </si>
  <si>
    <t>Vallée de la Nizonne</t>
  </si>
  <si>
    <t>16-24</t>
  </si>
  <si>
    <t>Parc naturel régional Périgord-Limousin</t>
  </si>
  <si>
    <t>ROUAUD</t>
  </si>
  <si>
    <t>c.rouaud@pnrpl.com</t>
  </si>
  <si>
    <t>05.53.55.36.00</t>
  </si>
  <si>
    <t>PNRPL opérateur et animateur historique du site</t>
  </si>
  <si>
    <t>Cartographie des habitats en cours de révision</t>
  </si>
  <si>
    <t>FR7200664</t>
  </si>
  <si>
    <t>Coteaux calcaires de la vallée de la Dordogne</t>
  </si>
  <si>
    <t>Conservatoire d’Espaces Naturels Nouvelle- Aquitaine (CEN NA)/Chambre Agriculture</t>
  </si>
  <si>
    <t>QUERO</t>
  </si>
  <si>
    <t>n.quero@cen-na.org, bernadette.boisvert@dordogne.chambagri.fr</t>
  </si>
  <si>
    <t>05 53 80 93 98, 0553286080</t>
  </si>
  <si>
    <t>Reprise possible par ComCom mais laquelle ?</t>
  </si>
  <si>
    <t>Reprise possible de la gouvernance par une ComCom en 2023. Discussions entamées lors de la dernière réunion des élus.</t>
  </si>
  <si>
    <t>FR7200665</t>
  </si>
  <si>
    <t>Coteaux calcaires de Proissans, Sainte-Nathalène et Saint-Vincent-le-Paluel</t>
  </si>
  <si>
    <t>DUFFAU</t>
  </si>
  <si>
    <t>Matthieu</t>
  </si>
  <si>
    <t>m.duffau@cen-na.org, bernadette.boisvert@dordogne.chambagri.fr</t>
  </si>
  <si>
    <t>05 53 80 93 91, 0553286080</t>
  </si>
  <si>
    <t>Potentiellement couplable avec Coteaux de Borèze</t>
  </si>
  <si>
    <t>FR7200666</t>
  </si>
  <si>
    <t>Vallées des Beunes</t>
  </si>
  <si>
    <t>Révision à lancer (à minima, la cartographie)</t>
  </si>
  <si>
    <t>Syndicat Mixte du Bassin Versant de la Vézère en Dordogne</t>
  </si>
  <si>
    <t>Possible future animation en régie</t>
  </si>
  <si>
    <t>30/03/22 (consultation mail)</t>
  </si>
  <si>
    <t>Consultation publique de la collectivité en cours pour s’associer les services d’un animateur. Dépôt d’une demande de subvention prochainement pour la période dudit marché.</t>
  </si>
  <si>
    <t>A minima 01/06/2025</t>
  </si>
  <si>
    <t>Projet de révision de la cartographie des habitats en cours.</t>
  </si>
  <si>
    <t>FR7200667</t>
  </si>
  <si>
    <t>Coteaux calcaires de la vallée de la Vézère</t>
  </si>
  <si>
    <t>Transmis Ministère</t>
  </si>
  <si>
    <t>Argumentaire à reprendre pour justifier les éventuelles zones d’HIC sorties du périmètre initial</t>
  </si>
  <si>
    <t>Communauté de Communes de la Vallée de l’Homme</t>
  </si>
  <si>
    <t>08/04/22 (consultation mail)</t>
  </si>
  <si>
    <t>FR7200668</t>
  </si>
  <si>
    <t>La Vézère</t>
  </si>
  <si>
    <t>Consultation à faire</t>
  </si>
  <si>
    <t>FR7200669</t>
  </si>
  <si>
    <t>Vallon de la Sandonie</t>
  </si>
  <si>
    <t>LABOUREL</t>
  </si>
  <si>
    <t>Vincent</t>
  </si>
  <si>
    <t>v.labourel@cen-na.org, philippe.brousse@dordogne.chambagri.fr</t>
  </si>
  <si>
    <t>05 53 80 94 00</t>
  </si>
  <si>
    <t>FR7200670</t>
  </si>
  <si>
    <t>Coteaux de la Dronne</t>
  </si>
  <si>
    <t>Transmis Ministère – Consultation à reprendre localement</t>
  </si>
  <si>
    <t>Zones d’HIC sorties du périmètre sans argumentaire valable selon MNHN. Reprendre la consultation localement pour ces zones</t>
  </si>
  <si>
    <t>DUHAZE</t>
  </si>
  <si>
    <t>Benoît</t>
  </si>
  <si>
    <t>b.duhaze@cen-na.org, philippe.brousse@dordogne.chambagri.fr</t>
  </si>
  <si>
    <t>05 53 80 93 99</t>
  </si>
  <si>
    <t>FR7200671</t>
  </si>
  <si>
    <t>Vallées de la Double</t>
  </si>
  <si>
    <t>Syndicat mixte du bassinde l’Isle (SMBI) / Syndicat de rivière du bassin de la Dronne (SRB Dronne)</t>
  </si>
  <si>
    <t>Syndicat mixte du bassin de l’Isle (SMBI)/Syndicat de rivière du bassin de la Dronne(SRB Dronne)</t>
  </si>
  <si>
    <t>GOBIN</t>
  </si>
  <si>
    <t>Elise</t>
  </si>
  <si>
    <t>e.gobin@natura2000-double.fr</t>
  </si>
  <si>
    <t>06 86 44 46 70</t>
  </si>
  <si>
    <t>Réu° fin 2022 pour renouveler Prsdt CoPil + animation : syndicat bassin repartirait</t>
  </si>
  <si>
    <t>FR7200672</t>
  </si>
  <si>
    <t>Coteaux calcaires du Causse de Daglan et de la Vallée du Céou</t>
  </si>
  <si>
    <t>FR7200673</t>
  </si>
  <si>
    <t>Grottes d'Azerat</t>
  </si>
  <si>
    <t>Un nouvel AM doit remplacer l’actuel. L’objectif de cet arrêté est notamment d’annexer des cartes au 1/25000 Le périmètre des cartes annexées à l’AM actuel est cependant le bon</t>
  </si>
  <si>
    <t>n.quero@cen-na.org</t>
  </si>
  <si>
    <t>05 53 80 93 98</t>
  </si>
  <si>
    <t>FR7200675</t>
  </si>
  <si>
    <t>Grotte de Saint-Sulpice d'Eymet</t>
  </si>
  <si>
    <t>b.duhaze@cen-na.org</t>
  </si>
  <si>
    <t>FR7200676</t>
  </si>
  <si>
    <t>Coteaux calcaires de Borrèze</t>
  </si>
  <si>
    <t>Potentiellement couplable avec Coteaux de Proissans</t>
  </si>
  <si>
    <t>FR7200795</t>
  </si>
  <si>
    <t>Tunnel de Saint-Amand-de-Coly</t>
  </si>
  <si>
    <t>FR7200807</t>
  </si>
  <si>
    <t>Tunnel d'Excideuil</t>
  </si>
  <si>
    <t>En cours</t>
  </si>
  <si>
    <t>Dossier pourri, ancien tunnel SNCF avec chauve-sourirs dedans, travaux à effectuer.       Site à l’arrêt depuis plus de 10 ans. Propriétaire du tunnel réticent à une animation. Reprendre contact.</t>
  </si>
  <si>
    <t>FR7200808</t>
  </si>
  <si>
    <t>Carrière de Lanquais - Les Roques</t>
  </si>
  <si>
    <t>FR7200809</t>
  </si>
  <si>
    <t>Réseau hydrographique de la Haute Dronne</t>
  </si>
  <si>
    <t>87-24</t>
  </si>
  <si>
    <t>DEVILLEGER</t>
  </si>
  <si>
    <t>Cédric</t>
  </si>
  <si>
    <t>c.devilleger@prnpl.com</t>
  </si>
  <si>
    <t>04/12/20 (consultation mail)</t>
  </si>
  <si>
    <t>FR7200810</t>
  </si>
  <si>
    <t>Plateau d'Argentine</t>
  </si>
  <si>
    <t>FR7200710</t>
  </si>
  <si>
    <t>Dunes modernes du littoral landais d'Arcachon à Mimizan Plage</t>
  </si>
  <si>
    <t>attente retour DDTM33 pour commune du Teich</t>
  </si>
  <si>
    <t>Office national des forêts</t>
  </si>
  <si>
    <t>BOULET</t>
  </si>
  <si>
    <t>Delphine</t>
  </si>
  <si>
    <t>delphine.boulet@onf.fr</t>
  </si>
  <si>
    <t>06 26 74 81 11</t>
  </si>
  <si>
    <t>Delphine Sagnet</t>
  </si>
  <si>
    <t>FR7200711</t>
  </si>
  <si>
    <t>Dunes modernes du littoral landais de Mimizan Plage au Vieux-Boucau</t>
  </si>
  <si>
    <t>transmission DREAL en 2017</t>
  </si>
  <si>
    <t>FR7200712</t>
  </si>
  <si>
    <t>Dunes modernes du littoral landais de Vieux-Boucau à Hossegor</t>
  </si>
  <si>
    <t>fiche de synthèse à faire</t>
  </si>
  <si>
    <t>FR7200713</t>
  </si>
  <si>
    <t>Dunes modernes du littoral landais de Cap Breton à Tarnos</t>
  </si>
  <si>
    <t>FR7200714</t>
  </si>
  <si>
    <t>Zones humides de l'arrière dune du pays de Born et de Buch</t>
  </si>
  <si>
    <t>Procédure de révision de la limite transversale de la mer à engager avec la DDTM</t>
  </si>
  <si>
    <t>DOCOB approuvé</t>
  </si>
  <si>
    <t>Communauté de communes des grands lacs</t>
  </si>
  <si>
    <t>FERRERE</t>
  </si>
  <si>
    <t>Julien</t>
  </si>
  <si>
    <t>j.ferrere@ccgrandslacs.fr</t>
  </si>
  <si>
    <t>05 58 78 54 63/07 77 26 21 08</t>
  </si>
  <si>
    <t>fin animation par la CC</t>
  </si>
  <si>
    <t>FR7200715</t>
  </si>
  <si>
    <t>Zones humides de l'ancien étang de Lit-et-Mixe</t>
  </si>
  <si>
    <t>Procédure de modification formelle à engager auprès de la commission européenne pour exclure la partie aval de la LTM</t>
  </si>
  <si>
    <t>Landes nature</t>
  </si>
  <si>
    <t>HEDIARD, LEMOINE</t>
  </si>
  <si>
    <t>Marine, Suzy</t>
  </si>
  <si>
    <t>marine.hediard@chambragri.fr, suzy.lemoine@landes.chambragri.fr</t>
  </si>
  <si>
    <t>05 58 85 44 21</t>
  </si>
  <si>
    <t>Julie Ferio</t>
  </si>
  <si>
    <t>FR7200716</t>
  </si>
  <si>
    <t>Zones humides de l'Étang de Léon</t>
  </si>
  <si>
    <t>FR7200717</t>
  </si>
  <si>
    <t>Zones humides de l'arrière dune du Marensin</t>
  </si>
  <si>
    <t>FR7200718</t>
  </si>
  <si>
    <t>Zones humides de Moliets, la Prade et Moisans</t>
  </si>
  <si>
    <t>transmission DREAL en 2020</t>
  </si>
  <si>
    <t>FR7200719</t>
  </si>
  <si>
    <t>Zones humides associées au marais d'Orx</t>
  </si>
  <si>
    <t>attente validation DOCOB par DREAL</t>
  </si>
  <si>
    <t>Syndicat mixte de gestion des milieux naturels</t>
  </si>
  <si>
    <t>Syndicat mixte de gestion des milieux neturels</t>
  </si>
  <si>
    <t>HONTABAT</t>
  </si>
  <si>
    <t>Martine</t>
  </si>
  <si>
    <t>martine.hontabat@milieux-naturels-landes.fr</t>
  </si>
  <si>
    <t>05 58 08 17 83/06 20 78 11 70</t>
  </si>
  <si>
    <t>fin animation par le SMGMN</t>
  </si>
  <si>
    <t>FR7200720</t>
  </si>
  <si>
    <t>Barthes de l'Adour</t>
  </si>
  <si>
    <t>Landes Nature, CPIE Seignanx-Adour, FDC40, Syndicat Adour Midouze, FDP 40</t>
  </si>
  <si>
    <t>FR7200721</t>
  </si>
  <si>
    <t>Vallées de la Grande et de la Petite Leyre</t>
  </si>
  <si>
    <t>attente révision DOCOB</t>
  </si>
  <si>
    <t>fin animation par le PNRLG</t>
  </si>
  <si>
    <t>FR7200722</t>
  </si>
  <si>
    <t>Réseau hydrographique des affluents de la Midouze</t>
  </si>
  <si>
    <t>transmission DREAL le 20/07/21</t>
  </si>
  <si>
    <t>FR7200723</t>
  </si>
  <si>
    <t>Champ de tir de Captieux</t>
  </si>
  <si>
    <t>NOIZAT</t>
  </si>
  <si>
    <t>Maxime</t>
  </si>
  <si>
    <t>maxime.noizat@onf.fr</t>
  </si>
  <si>
    <t>06 10 24 99 07</t>
  </si>
  <si>
    <t>PNR vient de reprendre marché Etat, fin le 31/03/2024</t>
  </si>
  <si>
    <t>FR7200724</t>
  </si>
  <si>
    <t>L'Adour</t>
  </si>
  <si>
    <t>40-64</t>
  </si>
  <si>
    <t>FR7200725</t>
  </si>
  <si>
    <t>Zone humide du Métro</t>
  </si>
  <si>
    <t>Ville de Tarnos</t>
  </si>
  <si>
    <t>JOUVE</t>
  </si>
  <si>
    <t>Alexandre</t>
  </si>
  <si>
    <t>ajouve@ville-tarnos.fr</t>
  </si>
  <si>
    <t>05 59 64 49 52</t>
  </si>
  <si>
    <t>Animation à redynamiser (à l’arrêt depuis avril 2020)</t>
  </si>
  <si>
    <t>FR7200727</t>
  </si>
  <si>
    <t>Tourbière de Mées</t>
  </si>
  <si>
    <t>Ville de Mées</t>
  </si>
  <si>
    <t>Conservatoire d’espaces naturels Nouvelle-Aquitaine</t>
  </si>
  <si>
    <t>CHAPELIN</t>
  </si>
  <si>
    <t>Yann</t>
  </si>
  <si>
    <t>y.chapelain@cen-na.org</t>
  </si>
  <si>
    <t>05 59 70 58 37</t>
  </si>
  <si>
    <t>fin animation par la mairie de Mées</t>
  </si>
  <si>
    <t>Fin marché fin décembre 2022 , DDT va voir avec commune pour relancer le marché pour 3 ans</t>
  </si>
  <si>
    <t>FR7200771</t>
  </si>
  <si>
    <t>Coteaux du Tursan</t>
  </si>
  <si>
    <t>FR7200806</t>
  </si>
  <si>
    <t>Réseau hydrographique du Midou et du Ludon</t>
  </si>
  <si>
    <t>transmission DREAL le 14/10/20</t>
  </si>
  <si>
    <t>Pays d’Armagnac</t>
  </si>
  <si>
    <t>fin animation par le PETR d’Armagnac</t>
  </si>
  <si>
    <t>FR7210031</t>
  </si>
  <si>
    <t>Courant d'Huchet</t>
  </si>
  <si>
    <t>FR7210063</t>
  </si>
  <si>
    <t>Domaine d'Orx</t>
  </si>
  <si>
    <t>FR7210077</t>
  </si>
  <si>
    <t>attente retour DREAL sur consultation collectivités</t>
  </si>
  <si>
    <t>FR7210078</t>
  </si>
  <si>
    <t>Champ de tir du Poteau</t>
  </si>
  <si>
    <t>FR7212001</t>
  </si>
  <si>
    <t>Site d'Arjuzanx</t>
  </si>
  <si>
    <t>FR7200700</t>
  </si>
  <si>
    <t>La Garonne en Nouvelle-Aquitaine</t>
  </si>
  <si>
    <t>47-33</t>
  </si>
  <si>
    <t>Projet d’extension du site</t>
  </si>
  <si>
    <t>Vers actualisation/révision DOCOB si extension périmètre</t>
  </si>
  <si>
    <t>Syndicat Mixte d'Etudes et d'Aménagement de la Garonne</t>
  </si>
  <si>
    <t>BEAUJARD</t>
  </si>
  <si>
    <t>Mathieu</t>
  </si>
  <si>
    <t>Mathieu.BEAUJARD@smeag.fr</t>
  </si>
  <si>
    <t>05 62 72 74 78/07 75 10 34 88</t>
  </si>
  <si>
    <t>S. LAQUEBE</t>
  </si>
  <si>
    <t>Julia Rambaud</t>
  </si>
  <si>
    <t>FR7200729</t>
  </si>
  <si>
    <t>Coteaux de la vallée de la Lémance</t>
  </si>
  <si>
    <t>DDT47</t>
  </si>
  <si>
    <t>Conservatoire d'espaces naturels Nouvelle Aquitaine - Antenne 47</t>
  </si>
  <si>
    <t>VANNUCCI</t>
  </si>
  <si>
    <t>o.vannucci@cen-na.org</t>
  </si>
  <si>
    <t>05 53 64 00 51/07 66 15 96 27</t>
  </si>
  <si>
    <t>FR7200732</t>
  </si>
  <si>
    <t>Coteaux de Thézac et de Montayral</t>
  </si>
  <si>
    <t>FR7200733</t>
  </si>
  <si>
    <t>Coteaux du Boudouyssou et plateau de Lascrozes</t>
  </si>
  <si>
    <t>47-46</t>
  </si>
  <si>
    <t>passage échelle 1/100 000e à 1/25 000e</t>
  </si>
  <si>
    <t>FR7200736</t>
  </si>
  <si>
    <t>Coteaux du ruisseau des Gascons</t>
  </si>
  <si>
    <t>FR7200737</t>
  </si>
  <si>
    <t>Le Boudouyssou</t>
  </si>
  <si>
    <t>47-46-82</t>
  </si>
  <si>
    <t>Périmètre à modifier dans cadre actualisation cartographie habitats et DOCOB</t>
  </si>
  <si>
    <t>Nouvelle cartographie habitat           Vers révision DOCOB</t>
  </si>
  <si>
    <t>Société pour l’étude, la protection et l’aménagement de la nature en Lot-et-Garonne</t>
  </si>
  <si>
    <t>MAGOGA</t>
  </si>
  <si>
    <t>Elsa</t>
  </si>
  <si>
    <t>natura2000.sepanlog@gmail.com</t>
  </si>
  <si>
    <t>05.53.88.02.57/06.44.91.10.16</t>
  </si>
  <si>
    <t>FR7200738</t>
  </si>
  <si>
    <t>L'Ourbise</t>
  </si>
  <si>
    <t>FR7200739</t>
  </si>
  <si>
    <t>Vallée de l'Avance</t>
  </si>
  <si>
    <t>FR7200741</t>
  </si>
  <si>
    <t>La Gélise</t>
  </si>
  <si>
    <t>47-40-32</t>
  </si>
  <si>
    <t>Syndicat Mixte du Pays d'Albret</t>
  </si>
  <si>
    <t>FONT</t>
  </si>
  <si>
    <t>mafont@albretcommunaute.fr</t>
  </si>
  <si>
    <t xml:space="preserve">05 53 97 64 25/06 43 75 94 13 </t>
  </si>
  <si>
    <t>28/02/2024 (pas de convention cadre)</t>
  </si>
  <si>
    <t>FR7200798</t>
  </si>
  <si>
    <t>Site du Griffoul, confluence de l'Automne</t>
  </si>
  <si>
    <t>Site en cours de déclassement</t>
  </si>
  <si>
    <t>x</t>
  </si>
  <si>
    <t>dossier pourri, identifié pour vison d’europe mais il n’y en a pas, que des cultures intensives autour</t>
  </si>
  <si>
    <t>FR7200799</t>
  </si>
  <si>
    <t>Carrières de Castelculier</t>
  </si>
  <si>
    <t>Révision DOCOB en cours</t>
  </si>
  <si>
    <t>lancement révision début mars2022</t>
  </si>
  <si>
    <t>Etude révision DOCOB en cours – marché 2 ans</t>
  </si>
  <si>
    <t>Nouveau marché public mis en ligne sous PLACE le 18/06/2021</t>
  </si>
  <si>
    <t>FR7200800</t>
  </si>
  <si>
    <t>Caves de Nérac</t>
  </si>
  <si>
    <t>FR5400425</t>
  </si>
  <si>
    <t>Ile de Ré : dunes et forêts littorales</t>
  </si>
  <si>
    <t>Communauté de communes de l’ile de Ré</t>
  </si>
  <si>
    <t>Aucune</t>
  </si>
  <si>
    <t>Guillaume Malfait         Ghislaine Graillot</t>
  </si>
  <si>
    <t>FR5400433</t>
  </si>
  <si>
    <t>Dunes et forêts littorales de l'ile d'Oléron</t>
  </si>
  <si>
    <t>Sur partie marine : procédure d emodif formelle à engager auprès de la CE (basculement à opérer dans le site adjacent « pertuis charentais »)</t>
  </si>
  <si>
    <t>CCIO (Communauté de Communes de l’île d’Oléron)</t>
  </si>
  <si>
    <t>CCIO</t>
  </si>
  <si>
    <t>LE GOFF</t>
  </si>
  <si>
    <t>Ana Maria</t>
  </si>
  <si>
    <t>am.legoff@cdc-oleron.fr</t>
  </si>
  <si>
    <t>05 46 47 24 68 / 06 28 54 64 85</t>
  </si>
  <si>
    <t>Guillaume Malfait                Ghislaine Graillot</t>
  </si>
  <si>
    <t>FR5400435</t>
  </si>
  <si>
    <t>Chaumes de Sechebec</t>
  </si>
  <si>
    <t>DDTM17</t>
  </si>
  <si>
    <t>07 81 22 05 01                  05 46 82 12 34</t>
  </si>
  <si>
    <t>Guillaume Malfait               Ghislaine Graillot</t>
  </si>
  <si>
    <t>FR5400437</t>
  </si>
  <si>
    <t>Landes de Montendre</t>
  </si>
  <si>
    <t>MTDA (bureau d’études)</t>
  </si>
  <si>
    <t>Guillaume Malfait              Ghislaine Graillot</t>
  </si>
  <si>
    <t>FR5400438</t>
  </si>
  <si>
    <t>Marais et falaises des coteaux de Gironde</t>
  </si>
  <si>
    <t>CARA (Communauté d’Agglomération Royan Atlantique)</t>
  </si>
  <si>
    <t>CARA (Royan)</t>
  </si>
  <si>
    <t>RENON</t>
  </si>
  <si>
    <t>Leïla</t>
  </si>
  <si>
    <t>l.renon@agglo-royan.fr</t>
  </si>
  <si>
    <t>05 46 22 19 38 / 06 83 76 70 47</t>
  </si>
  <si>
    <t>Guillaume Malfait                       Ghislaine Graillot</t>
  </si>
  <si>
    <t>FR5400465</t>
  </si>
  <si>
    <t>Landes de Cadeuil</t>
  </si>
  <si>
    <t>FAGOT</t>
  </si>
  <si>
    <t>Camille</t>
  </si>
  <si>
    <t>camille.fagot@lpo.fr</t>
  </si>
  <si>
    <t>06 19 62 16 90</t>
  </si>
  <si>
    <t>Reprise de l’animation envisagée par la CARO en 2023 (consultation des collectivités en cours)</t>
  </si>
  <si>
    <t>Guillaume Malfait                        Ghislaine Graillot</t>
  </si>
  <si>
    <t>FR5400471</t>
  </si>
  <si>
    <t>Carrières de Saint-Savinien</t>
  </si>
  <si>
    <t>07 81 22 05 01/05 46 82 12 34</t>
  </si>
  <si>
    <t>FR5400472</t>
  </si>
  <si>
    <t>Moyenne vallée de la Charente et Seugnes et Coran</t>
  </si>
  <si>
    <t>Communauté d’Agglomération de Saintes</t>
  </si>
  <si>
    <t>JANSANA</t>
  </si>
  <si>
    <t>Marion</t>
  </si>
  <si>
    <t>m.jansana@agglo-saintes.fr</t>
  </si>
  <si>
    <t>06 78 07 44 03</t>
  </si>
  <si>
    <t>Guillaume Malfait                  Ghislaine Graillot</t>
  </si>
  <si>
    <t>FR5400473</t>
  </si>
  <si>
    <t>Vallée de l'Antenne</t>
  </si>
  <si>
    <t>Projet mais pas avancé</t>
  </si>
  <si>
    <t>Inventaires à financer</t>
  </si>
  <si>
    <t>SYMBA (Syndicat Mixte du Bassin de l’Antenne)</t>
  </si>
  <si>
    <t>SYMBA</t>
  </si>
  <si>
    <t>En cours de désignation : reprise en 2022, désignation 2023</t>
  </si>
  <si>
    <t>En attente de signature par le SYMBA depuis mars…</t>
  </si>
  <si>
    <t>Guillaume Malfait          Ghislaine Graillot</t>
  </si>
  <si>
    <t>FR5402001</t>
  </si>
  <si>
    <t>Carrière de l'Enfer</t>
  </si>
  <si>
    <t>Communauté de Communes du Bassin de Marennes</t>
  </si>
  <si>
    <t>DOBIGNY</t>
  </si>
  <si>
    <t>Sandra</t>
  </si>
  <si>
    <t>natura2000@bassin-de-marennes.com</t>
  </si>
  <si>
    <t>06 29 98 58 80</t>
  </si>
  <si>
    <t>Guillaume Malfait                 Ghislaine Graillot</t>
  </si>
  <si>
    <t>FR5402002</t>
  </si>
  <si>
    <t>Carrière de Fief de Foye</t>
  </si>
  <si>
    <t>FR5402003</t>
  </si>
  <si>
    <t>Carrières de Bellevue</t>
  </si>
  <si>
    <t>Guillaume Malfait            Ghislaine Graillot</t>
  </si>
  <si>
    <t>FR5402008</t>
  </si>
  <si>
    <t>Haute vallée de la Seugne en amont de pons et affluents</t>
  </si>
  <si>
    <t>SYMBAS (Syndicat Mixte du Bassin de la Seugne)</t>
  </si>
  <si>
    <t>SYMBAS</t>
  </si>
  <si>
    <t>MONNEREAU</t>
  </si>
  <si>
    <t>Barbara</t>
  </si>
  <si>
    <t>natura2000@symbas.fr</t>
  </si>
  <si>
    <t>05 16 48 40 01 / 06 45 98 03 26</t>
  </si>
  <si>
    <t>Guillaume Malfait           Ghislaine Graillot</t>
  </si>
  <si>
    <t>FR5402010</t>
  </si>
  <si>
    <t>Vallées du Lary et du Palais</t>
  </si>
  <si>
    <t>Syndicat Mixte de Gestion des Bassins Versants de la Saye, du Galostre et du Lary</t>
  </si>
  <si>
    <t>En cours de désignation</t>
  </si>
  <si>
    <t>FR5412005</t>
  </si>
  <si>
    <t>Vallée de la Charente moyenne et Seugnes</t>
  </si>
  <si>
    <t>FR5412011</t>
  </si>
  <si>
    <t>Estuaire de la Gironde : marais de la rive nord</t>
  </si>
  <si>
    <t>FR5412024</t>
  </si>
  <si>
    <t>Plaine de Néré à Bresdon</t>
  </si>
  <si>
    <t>Travail de délimitation du nouveau périmètre en cours</t>
  </si>
  <si>
    <t>FR7401133</t>
  </si>
  <si>
    <t>Etangs du nord de la Haute-Vienne</t>
  </si>
  <si>
    <t>DDT87</t>
  </si>
  <si>
    <t>expert indépendant</t>
  </si>
  <si>
    <t>NICOLAS</t>
  </si>
  <si>
    <t>vincent.nicolas@ntymail.com</t>
  </si>
  <si>
    <t>06 18 65 75 90</t>
  </si>
  <si>
    <t>Sandra Védrenne</t>
  </si>
  <si>
    <t>FR7401135</t>
  </si>
  <si>
    <t>Tourbière de la source du ruisseau des Dauges</t>
  </si>
  <si>
    <t>LEBRUN</t>
  </si>
  <si>
    <t>Anaïs</t>
  </si>
  <si>
    <t>alebrun@conservatoirelimousin.com</t>
  </si>
  <si>
    <t>FR7401137</t>
  </si>
  <si>
    <t>Pelouses et landes serpentinicoles du sud de la Haute Vienne</t>
  </si>
  <si>
    <t>FR7401138</t>
  </si>
  <si>
    <t>Etang de la Pouge</t>
  </si>
  <si>
    <t>Conseil Départemental de la Haute-Vienne</t>
  </si>
  <si>
    <t>Syndicat d'Aménagement du Bassin de la Vienne</t>
  </si>
  <si>
    <t>ADALBERT</t>
  </si>
  <si>
    <t>m.adalbert@syndicat-bassin-vienne.fr</t>
  </si>
  <si>
    <t>05.55.48.83.84</t>
  </si>
  <si>
    <t>fin 2021</t>
  </si>
  <si>
    <t>FR7401141</t>
  </si>
  <si>
    <t>Mine de Chabannes et souterrains des Monts d'Ambazac</t>
  </si>
  <si>
    <t>ROCHE</t>
  </si>
  <si>
    <t>Antoine</t>
  </si>
  <si>
    <t>a.roche@gmhl.asso.fr</t>
  </si>
  <si>
    <t>05.55.32.43.73</t>
  </si>
  <si>
    <t>FR7401142</t>
  </si>
  <si>
    <t>Ruisseau de Moissannes</t>
  </si>
  <si>
    <t>site en cours de suppression depuis plusieurs années, attente de l’extension du site Haute vallée de la Vienne en « compensation »</t>
  </si>
  <si>
    <t>FR7401147</t>
  </si>
  <si>
    <t>Vallée de la Gartempe sur l'ensemble de son cours et affluents</t>
  </si>
  <si>
    <t>COCQUEREZ</t>
  </si>
  <si>
    <t>s.cocquerez@cen-na.org</t>
  </si>
  <si>
    <t>06.19.43.46.16</t>
  </si>
  <si>
    <t>FR7401149</t>
  </si>
  <si>
    <t>Forêt d'Epagne</t>
  </si>
  <si>
    <t>LABORDE</t>
  </si>
  <si>
    <t>Cyril</t>
  </si>
  <si>
    <t>c.laborde@oxalis-scop.org</t>
  </si>
  <si>
    <t>FR5400424</t>
  </si>
  <si>
    <t>Ile de Ré : Fier d'Ars</t>
  </si>
  <si>
    <t>mixte</t>
  </si>
  <si>
    <t>Remplacée par le plan de gestion du PNM pour la partie marine (site majoritairement marin)</t>
  </si>
  <si>
    <t>Pour la partie terrestre, démarche à relancer une fois l’étude de caractérisation de l’habitat lagune achevée par le CBNSA</t>
  </si>
  <si>
    <t>Abrogé</t>
  </si>
  <si>
    <t>Parc Naturel Marin de l’Estuaire de la Gironde et de la mer des Pertuis</t>
  </si>
  <si>
    <t>Eynaudi</t>
  </si>
  <si>
    <t>Amandine</t>
  </si>
  <si>
    <t>amandine.eynaudi@ofb.gouv.fr</t>
  </si>
  <si>
    <t>06 40 70 37 89</t>
  </si>
  <si>
    <t>FR5400429</t>
  </si>
  <si>
    <t>Marais de Rochefort</t>
  </si>
  <si>
    <t>CARO (Communauté d’Agglomération Rochefort Océan)</t>
  </si>
  <si>
    <t>CARO</t>
  </si>
  <si>
    <t>RABIN</t>
  </si>
  <si>
    <t>Léna</t>
  </si>
  <si>
    <t>l.rabin@agglo-rochefortocean.fr</t>
  </si>
  <si>
    <t>05 46 82 67 02 / 06 07 18 63 78</t>
  </si>
  <si>
    <t>FR5400430</t>
  </si>
  <si>
    <t>Vallée de la Charente (basse vallée)</t>
  </si>
  <si>
    <t>NICOU</t>
  </si>
  <si>
    <t>m.nicou@agglo-rochefortocean.fr</t>
  </si>
  <si>
    <t>06 72 60 22 70</t>
  </si>
  <si>
    <t>FR5400431</t>
  </si>
  <si>
    <t>Marais de Brouage (et marais nord d'Oléron)</t>
  </si>
  <si>
    <t>CCBM (Communauté de Communes du Bassin de Marennes)</t>
  </si>
  <si>
    <t>CCBM</t>
  </si>
  <si>
    <t>BAUDIER</t>
  </si>
  <si>
    <t>Maureen</t>
  </si>
  <si>
    <t>biodiversite@bassin-de-marennes.com</t>
  </si>
  <si>
    <t>06 24 25 14 56</t>
  </si>
  <si>
    <t>FR5400432</t>
  </si>
  <si>
    <t>Marais de la Seudre</t>
  </si>
  <si>
    <t>FR5400434</t>
  </si>
  <si>
    <t>Presqu'ile d'Arvert</t>
  </si>
  <si>
    <t>CARA</t>
  </si>
  <si>
    <t>FR5400446</t>
  </si>
  <si>
    <t>Marais Poitevin</t>
  </si>
  <si>
    <t>17-79-85</t>
  </si>
  <si>
    <t>NA</t>
  </si>
  <si>
    <t>Arrêté d’approbation du DOCOB révisé en cours de signature</t>
  </si>
  <si>
    <t>En cours de signature</t>
  </si>
  <si>
    <t>EPMP (Etablissement Public du Marais Poitevin)</t>
  </si>
  <si>
    <t>PNR du Marais poitevin</t>
  </si>
  <si>
    <t>CARDOT              TEXIER</t>
  </si>
  <si>
    <t>Odile            Alain</t>
  </si>
  <si>
    <t>o.cardot@parc-marais-poitevin.fr, a.texier@parc-marais-poitevin.fr</t>
  </si>
  <si>
    <t xml:space="preserve">05 49 35 15 47/05 49 35 15 46 / 06 84 99 42 72 </t>
  </si>
  <si>
    <t>FR5400469</t>
  </si>
  <si>
    <t>Pertuis Charentais</t>
  </si>
  <si>
    <t>17-85</t>
  </si>
  <si>
    <t>Plan de gestion du PNM</t>
  </si>
  <si>
    <t>Comité de gestion du PNM</t>
  </si>
  <si>
    <t>Mathilde Terral</t>
  </si>
  <si>
    <t>FR5410012</t>
  </si>
  <si>
    <t>Anse du Fier d'Ars en Ré</t>
  </si>
  <si>
    <t>FR5410013</t>
  </si>
  <si>
    <t>Anse de Fouras, baie d'Yves, marais de Rochefort</t>
  </si>
  <si>
    <t>FR5410028</t>
  </si>
  <si>
    <t>Marais de Brouage, Ile d'Oléron</t>
  </si>
  <si>
    <t>FR5410100</t>
  </si>
  <si>
    <t>Marais poitevin</t>
  </si>
  <si>
    <t>CARDOT                       TEXIER</t>
  </si>
  <si>
    <t>Odile                 Alain</t>
  </si>
  <si>
    <t>FR5412012</t>
  </si>
  <si>
    <t>Bonne Anse, marais de Bréjat et de Saint Augustin</t>
  </si>
  <si>
    <t>Guillaume Malfait             Ghislaine Graillot</t>
  </si>
  <si>
    <t>FR5412020</t>
  </si>
  <si>
    <t>Marais et estuaire de la Seudre, île d'Oléron</t>
  </si>
  <si>
    <t>FR5412025</t>
  </si>
  <si>
    <t>Estuaire et basse vallée de la Charente</t>
  </si>
  <si>
    <t>FR5412026</t>
  </si>
  <si>
    <t>Pertuis charentais - Rochebonne</t>
  </si>
  <si>
    <t>FR7200677</t>
  </si>
  <si>
    <t>Estuaire de la Gironde</t>
  </si>
  <si>
    <t>33-17</t>
  </si>
  <si>
    <t>Mixte</t>
  </si>
  <si>
    <t>Plan de gestion du PNM valant DOCOB</t>
  </si>
  <si>
    <t>OFB</t>
  </si>
  <si>
    <t>PNM Estuaire de al Gironde et de la mer des Pertuis</t>
  </si>
  <si>
    <t>EYNAUDI</t>
  </si>
  <si>
    <t>06 40 70 37 89 – 05 46 36 70 49</t>
  </si>
  <si>
    <t>FR7200678</t>
  </si>
  <si>
    <t>Dunes du littoral girondin de la Pointe de Grave au Cap Ferret</t>
  </si>
  <si>
    <t>DDTM 33</t>
  </si>
  <si>
    <t>FR7200679</t>
  </si>
  <si>
    <t>Bassin d'Arcachon et Cap Ferret</t>
  </si>
  <si>
    <t>PNM bassin d’Arcachon</t>
  </si>
  <si>
    <t>FR7200774</t>
  </si>
  <si>
    <t>Baie de Chingoudy</t>
  </si>
  <si>
    <t>A lancer</t>
  </si>
  <si>
    <t>FR7200775</t>
  </si>
  <si>
    <t>Domaine d'Abbadia et corniche basque</t>
  </si>
  <si>
    <t>FR7200776</t>
  </si>
  <si>
    <t>Falaises de Saint-Jean-de-Luz à Biarritz</t>
  </si>
  <si>
    <t>FR7200785</t>
  </si>
  <si>
    <t>La Nivelle (estuaire, barthes et cours d'eau)</t>
  </si>
  <si>
    <t>Actualisation cartographie habitat. Actualisation/révision en cours (début 2022)</t>
  </si>
  <si>
    <t>FR7212002</t>
  </si>
  <si>
    <t>Rochers de Biarritz : le Bouccalot et la Roche ronde</t>
  </si>
  <si>
    <t>FR7212013</t>
  </si>
  <si>
    <t>Estuaire de la Bidassoa et baie de Fontarabie</t>
  </si>
  <si>
    <t>FR7212018</t>
  </si>
  <si>
    <t>Bassin d'Arcachon et banc d'Arguin</t>
  </si>
  <si>
    <t>Nom du site</t>
  </si>
  <si>
    <t>Temps de travail consacré au projet en heure</t>
  </si>
  <si>
    <t>(1)</t>
  </si>
  <si>
    <t>(3)</t>
  </si>
  <si>
    <t>Montant total après application des Options de coûts simplifiés</t>
  </si>
  <si>
    <t>SiGiste</t>
  </si>
  <si>
    <t>Postes AnimN2000</t>
  </si>
  <si>
    <t>Prestation services_Sous traitance</t>
  </si>
  <si>
    <t>Frais de personnel</t>
  </si>
  <si>
    <t>Frais de déplacement</t>
  </si>
  <si>
    <t>Coût indirect</t>
  </si>
  <si>
    <t>Formation</t>
  </si>
  <si>
    <r>
      <t>reporter 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</si>
  <si>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t>Autres</t>
  </si>
  <si>
    <t>Coûts indirects</t>
  </si>
  <si>
    <t>Je demande (nous demandons) à bénéficier de l'aide sur les coûts indirects liés à l'opération d'un taux forfaitaire de 15% des frais de personnels directs éligibles</t>
  </si>
  <si>
    <t>Je demande (nous demandons) à bénéficier de l'aide sur les frais de déplacements/frais de mission à 5.5% des frais de personnels directs éligibles</t>
  </si>
  <si>
    <t>ANNEXE 1: PRESTATIONS SERVICES</t>
  </si>
  <si>
    <t xml:space="preserve">Porteur du projet : </t>
  </si>
  <si>
    <t>Cases à cocher</t>
  </si>
  <si>
    <t>Les valeurs de la colonne "Montant total après application des OCS" sont à reporter dans l'onglet plan de financement, bloc "dépenses prévisionnelles" de votre demande d'aide sur "Mes Demarches en Nouvelle-Aquitaine"</t>
  </si>
  <si>
    <t>1*3</t>
  </si>
  <si>
    <t xml:space="preserve">Rattachement au barème FEADER </t>
  </si>
  <si>
    <t>B – Autres professions</t>
  </si>
  <si>
    <t>Agriculteurs et éleveurs, salariés de leur exploitation</t>
  </si>
  <si>
    <t xml:space="preserve">A – Cadres et prof Sup. </t>
  </si>
  <si>
    <t>Chefs de grande entreprise de 500 salariés et plus</t>
  </si>
  <si>
    <t>Chefs de moyenne entreprise, de 50 à 499 salariés</t>
  </si>
  <si>
    <t>Chefs d'entreprise du bâtiment et des travaux publics, de 10 à 49 salariés</t>
  </si>
  <si>
    <t>Chefs d'entreprise de l'industrie ou des transports, de 10 à 49 salariés</t>
  </si>
  <si>
    <t>Chefs d'entreprise commerciale, de 10 à 49 salariés</t>
  </si>
  <si>
    <t>Chefs d'entreprise de services, de 10 à 49 salariés</t>
  </si>
  <si>
    <t>Personnels de direction de la fonction publique (Etat, collectivités locales, hôpitaux)</t>
  </si>
  <si>
    <t>Ingénieurs de l'Etat (y.c. ingénieurs militaires) et assimilés</t>
  </si>
  <si>
    <t>Ingénieurs des collectivités locales et des hôpitaux</t>
  </si>
  <si>
    <t>Autres personnels administratifs de catégorie A de l'Etat (hors Enseignement, Patrimoine, Impôts, Trésor, Douanes)</t>
  </si>
  <si>
    <t>Personnels administratifs de catégorie A des collectivités locales et hôpitaux publics (hors Enseignement, Patrimoine)</t>
  </si>
  <si>
    <t>Personnes exerçant un mandat politique ou syndical*</t>
  </si>
  <si>
    <t>Formateurs et animateurs de formation continue</t>
  </si>
  <si>
    <t>Autres personnels administratifs de catégorie B de l'Etat (hors Enseignement, Patrimoine, Impôts, Trésor, Douanes)</t>
  </si>
  <si>
    <t>Professions intermédiaires administratives des collectivités locales</t>
  </si>
  <si>
    <t>Techniciens d'étude et de conseil en agriculture, eaux et forêt</t>
  </si>
  <si>
    <t>Techniciens d'exploitation et de contrôle de la production en agriculture, eaux et forêt</t>
  </si>
  <si>
    <t>Dessinateurs en bâtiment, travaux publics</t>
  </si>
  <si>
    <t>Géomètres, topographes</t>
  </si>
  <si>
    <t>Métreurs et techniciens divers du bâtiment et des travaux publics</t>
  </si>
  <si>
    <t>Techniciens des travaux publics de l'Etat et des collectivités locales</t>
  </si>
  <si>
    <t>Dessinateurs en électricité, électromécanique et électronique</t>
  </si>
  <si>
    <t>Techniciens de recherche-développement et des méthodes de fabrication en électricité, électromécanique et électronique</t>
  </si>
  <si>
    <t>Techniciens de fabrication et de contrôle-qualité en électricité, électromécanique et électronique</t>
  </si>
  <si>
    <t>Dessinateurs en construction mécanique et travail des métaux</t>
  </si>
  <si>
    <t>Techniciens de recherche-développement et des méthodes de fabrication en construction mécanique et travail des métaux</t>
  </si>
  <si>
    <t>Techniciens de fabrication et de contrôle-qualité en construction mécanique et travail des métaux</t>
  </si>
  <si>
    <t>Techniciens de recherche-développement et des méthodes de production des industries de transformation</t>
  </si>
  <si>
    <t>Techniciens de production et de contrôle-qualité des industries de transformation</t>
  </si>
  <si>
    <t>Assistants techniques, techniciens de l'imprimerie et de l'édition</t>
  </si>
  <si>
    <t>Techniciens de l'industrie des matériaux souples, de l'ameublement et du bois</t>
  </si>
  <si>
    <t>Techniciens de la logistique, du planning et de l'ordonnancement</t>
  </si>
  <si>
    <t>Techniciens d'installation et de maintenance des équipements industriels (électriques, électromécaniques, mécaniques, hors informatique)</t>
  </si>
  <si>
    <t>Techniciens d'installation et de maintenance des équipements non industriels (hors informatique et télécommunications)</t>
  </si>
  <si>
    <t>Techniciens de l'environnement et du traitement des pollutions</t>
  </si>
  <si>
    <t>Techniciens d'étude et de développement en informatique</t>
  </si>
  <si>
    <t>Techniciens de production, d'exploitation en informatique</t>
  </si>
  <si>
    <t>Techniciens d'installation, de maintenance, support et services aux utilisateurs en informatique</t>
  </si>
  <si>
    <t>Techniciens des télécommunications et de l'informatique des réseaux</t>
  </si>
  <si>
    <t>Techniciens des laboratoires de recherche publique ou de l'enseignement</t>
  </si>
  <si>
    <t>Experts salariés de niveau technicien, techniciens divers</t>
  </si>
  <si>
    <t>Contremaîtres et agents d'encadrement (non cadres) en agriculture, sylviculture</t>
  </si>
  <si>
    <t>Maîtres d'équipage de la marine marchande et de la pêche</t>
  </si>
  <si>
    <t>Conducteurs de travaux (non cadres)</t>
  </si>
  <si>
    <t>Chefs de chantier (non cadres)</t>
  </si>
  <si>
    <t>Agents de maîtrise en fabrication de matériel électrique, électronique</t>
  </si>
  <si>
    <t>Agents de maîtrise en construction mécanique, travail des métaux</t>
  </si>
  <si>
    <t>Agents de maîtrise en fabrication : agroalimentaire, chimie, plasturgie, pharmacie.</t>
  </si>
  <si>
    <t>Agents de maîtrise en fabrication : métallurgie, matériaux lourds et autres industries de transformation</t>
  </si>
  <si>
    <t>Agents de maîtrise et techniciens en production et distribution d'énergie, eau, chauffage</t>
  </si>
  <si>
    <t>Agents de maîtrise en fabrication des autres industries (imprimerie, matériaux souples, ameublement et bois)</t>
  </si>
  <si>
    <t>Agents de maîtrise en maintenance, installation en électricité et électronique</t>
  </si>
  <si>
    <t>Agents de maîtrise en maintenance, installation en électromécanique</t>
  </si>
  <si>
    <t>Agents de maîtrise en maintenance, installation en mécanique</t>
  </si>
  <si>
    <t>Agents de maîtrise en entretien général, installation, travaux neufs (hors mécanique, électromécanique, électronique)</t>
  </si>
  <si>
    <t>Responsables d'entrepôt, de magasinage</t>
  </si>
  <si>
    <t>Responsables du tri, de l'emballage, de l'expédition et autres responsables de la manutention</t>
  </si>
  <si>
    <t>Maîtrise de restauration  : cuisine/production</t>
  </si>
  <si>
    <t>Maîtrise de restauration  : gestion d'établissement</t>
  </si>
  <si>
    <t>Employés de la Poste</t>
  </si>
  <si>
    <t>Employés de France Télécom (statut public)</t>
  </si>
  <si>
    <t>Agents de constatation ou de recouvrement des Impôts, du Trésor, des Douanes*</t>
  </si>
  <si>
    <t>Adjoints administratifs de la fonction publique (y c. enseignement)*</t>
  </si>
  <si>
    <t>Adjoints administratifs de l'Etat et assimilés (sauf Poste, France Télécom)</t>
  </si>
  <si>
    <t>Adjoints administratifs des collectivités locales</t>
  </si>
  <si>
    <t>Adjoints administratifs des hôpitaux publics</t>
  </si>
  <si>
    <t>Agents administratifs de la fonction publique (y c. enseignement)*</t>
  </si>
  <si>
    <t>Agents administratifs de l'Etat et assimilés (sauf Poste, France Télécom)</t>
  </si>
  <si>
    <t>Agents administratifs des collectivités locales</t>
  </si>
  <si>
    <t>Agents administratifs des hôpitaux publics</t>
  </si>
  <si>
    <t>Agents de service des établissements primaires</t>
  </si>
  <si>
    <t>Agents de service des autres établissements d'enseignement</t>
  </si>
  <si>
    <t>Agents de service de la fonction publique (sauf écoles, hôpitaux)</t>
  </si>
  <si>
    <t>Agents de service hospitaliers</t>
  </si>
  <si>
    <t>Aides-soignants</t>
  </si>
  <si>
    <t>Assistants dentaires, médicaux et vétérinaires, aides de techniciens médicaux</t>
  </si>
  <si>
    <t>Auxiliaires de puériculture</t>
  </si>
  <si>
    <t>Aides médico-psychologiques</t>
  </si>
  <si>
    <t>Ambulanciers salariés</t>
  </si>
  <si>
    <t>Ouvriers non qualifiés des travaux publics de l'Etat et des collectivités locales</t>
  </si>
  <si>
    <t>Barèmes</t>
  </si>
  <si>
    <t>Intitulés</t>
  </si>
  <si>
    <t>A-Cadres et professions intellectuelles supérieures</t>
  </si>
  <si>
    <t>B-Non cadres (prof intermédiaires, employés, ouvriers)</t>
  </si>
  <si>
    <t>Barème Horaire</t>
  </si>
  <si>
    <t>Catégorie</t>
  </si>
  <si>
    <t>Stagiaire</t>
  </si>
  <si>
    <r>
      <t>Ce document est à renseigner  pour toutes demandes d'aide,</t>
    </r>
    <r>
      <rPr>
        <b/>
        <sz val="12"/>
        <color rgb="FF000000"/>
        <rFont val="Arial"/>
        <family val="2"/>
      </rPr>
      <t xml:space="preserve"> les montants récapitulés à l'Annexe 3 seront à </t>
    </r>
  </si>
  <si>
    <t>Description de la dépense (objet de la prestation ou de la sous-traitance)</t>
  </si>
  <si>
    <t>Identification du justificatif (devis …)</t>
  </si>
  <si>
    <t>Montant TVA présenté en €
(à compléter uniquement si vous ne récupérez pas la TVA, ou si vous la récupérez partiellement)</t>
  </si>
  <si>
    <t>Montant réellement supporté en €</t>
  </si>
  <si>
    <t>Coût horaire chargé de l'intervenant (A titre informatif)</t>
  </si>
  <si>
    <t>Montant présenté en € HT</t>
  </si>
  <si>
    <t>ANNEXE 3: SYNTHESE APRES APPLICATION DES OPTIONS DE COUTS SIMPLIFIES (OCS)</t>
  </si>
  <si>
    <t>Multisite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</si>
</sst>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;\ #,##0.00;\ &quot; &quot;;@"/>
    <numFmt numFmtId="166" formatCode="#,##0.00\ &quot;€&quot;"/>
  </numFmts>
  <fonts count="5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4"/>
      <color indexed="4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4"/>
      <color indexed="49"/>
      <name val="Arial"/>
      <family val="2"/>
    </font>
    <font>
      <sz val="11"/>
      <color indexed="49"/>
      <name val="Calibri"/>
      <family val="2"/>
    </font>
    <font>
      <b/>
      <u/>
      <sz val="12"/>
      <color indexed="4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4" tint="-0.249977111117893"/>
      <name val="Arial"/>
      <family val="2"/>
    </font>
    <font>
      <sz val="12"/>
      <color indexed="21"/>
      <name val="Arial"/>
      <family val="2"/>
    </font>
    <font>
      <b/>
      <sz val="1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1"/>
      <color rgb="FF333333"/>
      <name val="Roboto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0"/>
      <color rgb="FF000000"/>
      <name val="Calibri Light"/>
      <family val="2"/>
    </font>
    <font>
      <sz val="12"/>
      <name val="Calibri"/>
      <family val="2"/>
    </font>
    <font>
      <sz val="10"/>
      <color rgb="FF393939"/>
      <name val="Calibri Light"/>
      <family val="2"/>
    </font>
    <font>
      <b/>
      <sz val="10"/>
      <color indexed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AC89F"/>
        <bgColor indexed="64"/>
      </patternFill>
    </fill>
  </fills>
  <borders count="3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6B6B6B"/>
      </left>
      <right style="medium">
        <color rgb="FF6B6B6B"/>
      </right>
      <top style="medium">
        <color rgb="FF6B6B6B"/>
      </top>
      <bottom style="medium">
        <color rgb="FF6B6B6B"/>
      </bottom>
      <diagonal/>
    </border>
  </borders>
  <cellStyleXfs count="21">
    <xf numFmtId="0" fontId="0" fillId="0" borderId="0"/>
    <xf numFmtId="0" fontId="1" fillId="3" borderId="1" applyNumberFormat="0" applyAlignment="0">
      <protection locked="0"/>
    </xf>
    <xf numFmtId="0" fontId="15" fillId="0" borderId="2" applyNumberFormat="0">
      <alignment horizontal="left" vertical="center" wrapText="1"/>
      <protection locked="0"/>
    </xf>
    <xf numFmtId="0" fontId="16" fillId="0" borderId="3">
      <alignment horizontal="left" vertical="center"/>
      <protection locked="0"/>
    </xf>
    <xf numFmtId="0" fontId="1" fillId="2" borderId="4" applyNumberFormat="0" applyFont="0" applyAlignment="0" applyProtection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4" borderId="2" applyNumberFormat="0" applyFont="0" applyBorder="0" applyAlignment="0">
      <alignment horizontal="center" vertical="center"/>
    </xf>
    <xf numFmtId="0" fontId="17" fillId="0" borderId="2" applyNumberFormat="0" applyAlignment="0">
      <protection locked="0"/>
    </xf>
    <xf numFmtId="0" fontId="1" fillId="0" borderId="0"/>
    <xf numFmtId="164" fontId="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6" fillId="0" borderId="0"/>
    <xf numFmtId="44" fontId="18" fillId="0" borderId="0" applyFont="0" applyFill="0" applyBorder="0" applyAlignment="0" applyProtection="0"/>
  </cellStyleXfs>
  <cellXfs count="190">
    <xf numFmtId="0" fontId="0" fillId="0" borderId="0" xfId="0"/>
    <xf numFmtId="0" fontId="9" fillId="5" borderId="0" xfId="0" applyFont="1" applyFill="1" applyAlignment="1">
      <alignment horizontal="left" vertical="center"/>
    </xf>
    <xf numFmtId="0" fontId="4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left" vertical="center"/>
    </xf>
    <xf numFmtId="0" fontId="10" fillId="5" borderId="0" xfId="0" applyFont="1" applyFill="1"/>
    <xf numFmtId="0" fontId="7" fillId="5" borderId="0" xfId="0" applyFont="1" applyFill="1"/>
    <xf numFmtId="0" fontId="4" fillId="5" borderId="0" xfId="0" applyFont="1" applyFill="1" applyAlignment="1">
      <alignment horizontal="left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/>
    </xf>
    <xf numFmtId="0" fontId="8" fillId="5" borderId="0" xfId="5" applyFont="1" applyFill="1" applyBorder="1" applyAlignment="1">
      <alignment horizontal="left" vertical="center" indent="2"/>
    </xf>
    <xf numFmtId="0" fontId="11" fillId="5" borderId="0" xfId="5" applyFont="1" applyFill="1" applyBorder="1" applyAlignment="1">
      <alignment horizontal="left" vertical="center" indent="1"/>
    </xf>
    <xf numFmtId="0" fontId="12" fillId="5" borderId="0" xfId="0" applyFont="1" applyFill="1" applyAlignment="1">
      <alignment horizontal="left" vertical="center"/>
    </xf>
    <xf numFmtId="0" fontId="1" fillId="5" borderId="0" xfId="0" applyFont="1" applyFill="1"/>
    <xf numFmtId="0" fontId="13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/>
    </xf>
    <xf numFmtId="0" fontId="3" fillId="5" borderId="0" xfId="0" applyFont="1" applyFill="1"/>
    <xf numFmtId="0" fontId="0" fillId="0" borderId="0" xfId="0" applyProtection="1">
      <protection locked="0"/>
    </xf>
    <xf numFmtId="0" fontId="27" fillId="0" borderId="6" xfId="0" applyFont="1" applyBorder="1" applyProtection="1">
      <protection locked="0"/>
    </xf>
    <xf numFmtId="4" fontId="0" fillId="0" borderId="0" xfId="0" applyNumberFormat="1" applyProtection="1">
      <protection locked="0"/>
    </xf>
    <xf numFmtId="0" fontId="28" fillId="5" borderId="0" xfId="0" applyFont="1" applyFill="1" applyAlignment="1">
      <alignment horizontal="left" indent="1"/>
    </xf>
    <xf numFmtId="0" fontId="0" fillId="6" borderId="0" xfId="0" applyFill="1"/>
    <xf numFmtId="0" fontId="35" fillId="5" borderId="0" xfId="0" applyFont="1" applyFill="1"/>
    <xf numFmtId="0" fontId="37" fillId="5" borderId="0" xfId="0" applyFont="1" applyFill="1"/>
    <xf numFmtId="0" fontId="30" fillId="5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right" indent="1"/>
    </xf>
    <xf numFmtId="0" fontId="38" fillId="5" borderId="0" xfId="0" applyFont="1" applyFill="1" applyAlignment="1">
      <alignment horizontal="right"/>
    </xf>
    <xf numFmtId="0" fontId="0" fillId="5" borderId="0" xfId="0" applyFill="1" applyProtection="1">
      <protection locked="0"/>
    </xf>
    <xf numFmtId="4" fontId="0" fillId="5" borderId="0" xfId="0" applyNumberFormat="1" applyFill="1" applyProtection="1">
      <protection locked="0"/>
    </xf>
    <xf numFmtId="0" fontId="0" fillId="9" borderId="16" xfId="0" applyFill="1" applyBorder="1" applyProtection="1">
      <protection locked="0"/>
    </xf>
    <xf numFmtId="0" fontId="23" fillId="6" borderId="12" xfId="11" applyFont="1" applyFill="1" applyBorder="1" applyAlignment="1" applyProtection="1">
      <alignment vertical="center"/>
      <protection locked="0"/>
    </xf>
    <xf numFmtId="0" fontId="23" fillId="6" borderId="5" xfId="11" applyFont="1" applyFill="1" applyBorder="1" applyAlignment="1" applyProtection="1">
      <alignment vertical="center" wrapText="1"/>
      <protection locked="0"/>
    </xf>
    <xf numFmtId="0" fontId="23" fillId="6" borderId="13" xfId="11" applyFont="1" applyFill="1" applyBorder="1" applyAlignment="1" applyProtection="1">
      <alignment vertical="center"/>
      <protection locked="0"/>
    </xf>
    <xf numFmtId="0" fontId="23" fillId="6" borderId="14" xfId="11" applyFont="1" applyFill="1" applyBorder="1" applyAlignment="1" applyProtection="1">
      <alignment vertical="center"/>
      <protection locked="0"/>
    </xf>
    <xf numFmtId="0" fontId="25" fillId="5" borderId="0" xfId="0" applyFont="1" applyFill="1" applyProtection="1">
      <protection locked="0"/>
    </xf>
    <xf numFmtId="4" fontId="0" fillId="9" borderId="16" xfId="0" applyNumberFormat="1" applyFill="1" applyBorder="1" applyProtection="1">
      <protection locked="0"/>
    </xf>
    <xf numFmtId="0" fontId="36" fillId="5" borderId="0" xfId="0" applyFont="1" applyFill="1" applyAlignment="1"/>
    <xf numFmtId="0" fontId="0" fillId="0" borderId="13" xfId="0" applyFill="1" applyBorder="1"/>
    <xf numFmtId="0" fontId="20" fillId="8" borderId="2" xfId="0" applyFont="1" applyFill="1" applyBorder="1" applyAlignment="1">
      <alignment horizontal="center" vertical="center" wrapText="1"/>
    </xf>
    <xf numFmtId="14" fontId="20" fillId="8" borderId="2" xfId="0" applyNumberFormat="1" applyFont="1" applyFill="1" applyBorder="1" applyAlignment="1">
      <alignment horizontal="center" vertical="center" wrapText="1"/>
    </xf>
    <xf numFmtId="14" fontId="20" fillId="11" borderId="2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12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14" fontId="0" fillId="11" borderId="2" xfId="0" applyNumberFormat="1" applyFill="1" applyBorder="1" applyAlignment="1">
      <alignment horizontal="left" vertical="center" wrapText="1"/>
    </xf>
    <xf numFmtId="14" fontId="0" fillId="13" borderId="2" xfId="0" applyNumberFormat="1" applyFill="1" applyBorder="1" applyAlignment="1">
      <alignment horizontal="left" vertical="center" wrapText="1"/>
    </xf>
    <xf numFmtId="0" fontId="0" fillId="13" borderId="2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14" fontId="41" fillId="13" borderId="2" xfId="0" applyNumberFormat="1" applyFont="1" applyFill="1" applyBorder="1" applyAlignment="1">
      <alignment horizontal="left" vertical="center" wrapText="1"/>
    </xf>
    <xf numFmtId="0" fontId="0" fillId="12" borderId="25" xfId="0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11" borderId="25" xfId="0" applyNumberFormat="1" applyFill="1" applyBorder="1" applyAlignment="1">
      <alignment horizontal="left" vertical="center" wrapText="1"/>
    </xf>
    <xf numFmtId="0" fontId="0" fillId="12" borderId="5" xfId="0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left" vertical="center" wrapText="1"/>
    </xf>
    <xf numFmtId="14" fontId="0" fillId="11" borderId="5" xfId="0" applyNumberFormat="1" applyFill="1" applyBorder="1" applyAlignment="1">
      <alignment horizontal="left" vertical="center" wrapText="1"/>
    </xf>
    <xf numFmtId="14" fontId="0" fillId="13" borderId="25" xfId="0" applyNumberFormat="1" applyFill="1" applyBorder="1" applyAlignment="1">
      <alignment horizontal="left" vertical="center" wrapText="1"/>
    </xf>
    <xf numFmtId="0" fontId="41" fillId="13" borderId="2" xfId="0" applyFont="1" applyFill="1" applyBorder="1" applyAlignment="1">
      <alignment horizontal="left" vertical="center" wrapText="1"/>
    </xf>
    <xf numFmtId="0" fontId="0" fillId="14" borderId="2" xfId="0" applyFill="1" applyBorder="1" applyAlignment="1">
      <alignment horizontal="left" vertical="center" wrapText="1"/>
    </xf>
    <xf numFmtId="14" fontId="0" fillId="15" borderId="2" xfId="0" applyNumberFormat="1" applyFill="1" applyBorder="1" applyAlignment="1">
      <alignment horizontal="left" vertical="center" wrapText="1"/>
    </xf>
    <xf numFmtId="0" fontId="19" fillId="0" borderId="2" xfId="5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 wrapText="1"/>
    </xf>
    <xf numFmtId="14" fontId="0" fillId="10" borderId="2" xfId="0" applyNumberForma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16" borderId="2" xfId="0" applyFill="1" applyBorder="1" applyAlignment="1">
      <alignment horizontal="left" vertical="center" wrapText="1"/>
    </xf>
    <xf numFmtId="14" fontId="0" fillId="16" borderId="2" xfId="0" applyNumberFormat="1" applyFill="1" applyBorder="1" applyAlignment="1">
      <alignment horizontal="left" vertical="center" wrapText="1"/>
    </xf>
    <xf numFmtId="0" fontId="0" fillId="17" borderId="2" xfId="0" applyFill="1" applyBorder="1" applyAlignment="1">
      <alignment horizontal="left" vertical="center" wrapText="1"/>
    </xf>
    <xf numFmtId="14" fontId="0" fillId="17" borderId="2" xfId="0" applyNumberForma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horizontal="left" vertical="center" wrapText="1"/>
    </xf>
    <xf numFmtId="0" fontId="0" fillId="13" borderId="25" xfId="0" applyFill="1" applyBorder="1" applyAlignment="1">
      <alignment horizontal="left" vertical="center" wrapText="1"/>
    </xf>
    <xf numFmtId="0" fontId="29" fillId="19" borderId="2" xfId="0" applyFont="1" applyFill="1" applyBorder="1" applyAlignment="1">
      <alignment horizontal="left" vertical="center" wrapText="1"/>
    </xf>
    <xf numFmtId="0" fontId="0" fillId="19" borderId="2" xfId="0" applyFill="1" applyBorder="1" applyAlignment="1">
      <alignment horizontal="left" vertical="center" wrapText="1"/>
    </xf>
    <xf numFmtId="14" fontId="0" fillId="19" borderId="2" xfId="0" applyNumberFormat="1" applyFill="1" applyBorder="1" applyAlignment="1">
      <alignment horizontal="left" vertical="center" wrapText="1"/>
    </xf>
    <xf numFmtId="0" fontId="0" fillId="20" borderId="2" xfId="0" applyFill="1" applyBorder="1" applyAlignment="1">
      <alignment horizontal="left" vertical="center" wrapText="1"/>
    </xf>
    <xf numFmtId="14" fontId="0" fillId="20" borderId="2" xfId="0" applyNumberFormat="1" applyFill="1" applyBorder="1" applyAlignment="1">
      <alignment horizontal="left" vertical="center" wrapText="1"/>
    </xf>
    <xf numFmtId="0" fontId="0" fillId="21" borderId="2" xfId="0" applyFill="1" applyBorder="1" applyAlignment="1">
      <alignment horizontal="left" vertical="center" wrapText="1"/>
    </xf>
    <xf numFmtId="14" fontId="0" fillId="21" borderId="2" xfId="0" applyNumberFormat="1" applyFill="1" applyBorder="1" applyAlignment="1">
      <alignment horizontal="left" vertical="center" wrapText="1"/>
    </xf>
    <xf numFmtId="0" fontId="0" fillId="22" borderId="2" xfId="0" applyFill="1" applyBorder="1" applyAlignment="1">
      <alignment horizontal="left" vertical="center" wrapText="1"/>
    </xf>
    <xf numFmtId="14" fontId="0" fillId="22" borderId="2" xfId="0" applyNumberFormat="1" applyFill="1" applyBorder="1" applyAlignment="1">
      <alignment horizontal="left" vertical="center" wrapText="1"/>
    </xf>
    <xf numFmtId="0" fontId="0" fillId="18" borderId="2" xfId="0" applyFill="1" applyBorder="1" applyAlignment="1">
      <alignment horizontal="left" vertical="center" wrapText="1"/>
    </xf>
    <xf numFmtId="14" fontId="0" fillId="12" borderId="2" xfId="0" applyNumberFormat="1" applyFill="1" applyBorder="1" applyAlignment="1">
      <alignment horizontal="left" vertical="center" wrapText="1"/>
    </xf>
    <xf numFmtId="14" fontId="0" fillId="13" borderId="5" xfId="0" applyNumberFormat="1" applyFill="1" applyBorder="1" applyAlignment="1">
      <alignment horizontal="left" vertical="center" wrapText="1"/>
    </xf>
    <xf numFmtId="14" fontId="0" fillId="23" borderId="2" xfId="0" applyNumberFormat="1" applyFill="1" applyBorder="1" applyAlignment="1">
      <alignment horizontal="left" vertical="center" wrapText="1"/>
    </xf>
    <xf numFmtId="0" fontId="0" fillId="24" borderId="2" xfId="0" applyFill="1" applyBorder="1" applyAlignment="1">
      <alignment horizontal="left" vertical="center" wrapText="1"/>
    </xf>
    <xf numFmtId="14" fontId="41" fillId="0" borderId="2" xfId="0" applyNumberFormat="1" applyFont="1" applyBorder="1" applyAlignment="1">
      <alignment horizontal="left" vertical="center" wrapText="1"/>
    </xf>
    <xf numFmtId="0" fontId="0" fillId="11" borderId="2" xfId="0" applyFill="1" applyBorder="1" applyAlignment="1">
      <alignment horizontal="left" vertical="center" wrapText="1"/>
    </xf>
    <xf numFmtId="14" fontId="41" fillId="0" borderId="25" xfId="0" applyNumberFormat="1" applyFont="1" applyBorder="1" applyAlignment="1">
      <alignment horizontal="left" vertical="center" wrapText="1"/>
    </xf>
    <xf numFmtId="14" fontId="42" fillId="11" borderId="2" xfId="0" applyNumberFormat="1" applyFont="1" applyFill="1" applyBorder="1" applyAlignment="1">
      <alignment horizontal="left" vertical="center" wrapText="1"/>
    </xf>
    <xf numFmtId="14" fontId="0" fillId="24" borderId="2" xfId="0" applyNumberFormat="1" applyFill="1" applyBorder="1" applyAlignment="1">
      <alignment horizontal="left" vertical="center" wrapText="1"/>
    </xf>
    <xf numFmtId="14" fontId="0" fillId="7" borderId="2" xfId="0" applyNumberFormat="1" applyFill="1" applyBorder="1" applyAlignment="1">
      <alignment horizontal="left" vertical="center" wrapText="1"/>
    </xf>
    <xf numFmtId="0" fontId="0" fillId="25" borderId="2" xfId="0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left" vertical="center" wrapText="1"/>
    </xf>
    <xf numFmtId="14" fontId="0" fillId="11" borderId="0" xfId="0" applyNumberFormat="1" applyFill="1" applyBorder="1" applyAlignment="1">
      <alignment horizontal="left" vertical="center" wrapText="1"/>
    </xf>
    <xf numFmtId="0" fontId="0" fillId="8" borderId="2" xfId="0" applyFill="1" applyBorder="1" applyAlignment="1">
      <alignment wrapText="1"/>
    </xf>
    <xf numFmtId="14" fontId="0" fillId="8" borderId="2" xfId="0" applyNumberFormat="1" applyFill="1" applyBorder="1" applyAlignment="1">
      <alignment wrapText="1"/>
    </xf>
    <xf numFmtId="0" fontId="0" fillId="15" borderId="2" xfId="0" applyFill="1" applyBorder="1" applyAlignment="1">
      <alignment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23" borderId="2" xfId="0" applyFill="1" applyBorder="1" applyAlignment="1">
      <alignment wrapText="1"/>
    </xf>
    <xf numFmtId="0" fontId="4" fillId="26" borderId="26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30" xfId="0" applyFill="1" applyBorder="1"/>
    <xf numFmtId="0" fontId="41" fillId="10" borderId="0" xfId="0" applyFont="1" applyFill="1"/>
    <xf numFmtId="4" fontId="0" fillId="10" borderId="16" xfId="0" applyNumberFormat="1" applyFill="1" applyBorder="1" applyProtection="1"/>
    <xf numFmtId="0" fontId="23" fillId="10" borderId="5" xfId="11" applyFont="1" applyFill="1" applyBorder="1" applyAlignment="1" applyProtection="1">
      <alignment vertical="center" wrapText="1"/>
    </xf>
    <xf numFmtId="0" fontId="30" fillId="5" borderId="0" xfId="0" applyFont="1" applyFill="1" applyProtection="1">
      <protection locked="0"/>
    </xf>
    <xf numFmtId="0" fontId="31" fillId="5" borderId="0" xfId="0" applyFont="1" applyFill="1" applyProtection="1">
      <protection locked="0"/>
    </xf>
    <xf numFmtId="0" fontId="32" fillId="5" borderId="0" xfId="0" applyFont="1" applyFill="1" applyAlignment="1" applyProtection="1">
      <alignment horizontal="left" vertical="center"/>
      <protection locked="0"/>
    </xf>
    <xf numFmtId="4" fontId="0" fillId="5" borderId="0" xfId="0" applyNumberFormat="1" applyFill="1" applyBorder="1" applyProtection="1">
      <protection locked="0"/>
    </xf>
    <xf numFmtId="0" fontId="40" fillId="7" borderId="19" xfId="0" applyFont="1" applyFill="1" applyBorder="1" applyProtection="1">
      <protection locked="0"/>
    </xf>
    <xf numFmtId="0" fontId="40" fillId="7" borderId="7" xfId="0" applyFont="1" applyFill="1" applyBorder="1" applyProtection="1">
      <protection locked="0"/>
    </xf>
    <xf numFmtId="0" fontId="33" fillId="7" borderId="9" xfId="9" applyFont="1" applyFill="1" applyBorder="1" applyAlignment="1" applyProtection="1">
      <alignment horizontal="center" vertical="center" wrapText="1"/>
      <protection locked="0"/>
    </xf>
    <xf numFmtId="49" fontId="34" fillId="7" borderId="11" xfId="9" applyNumberFormat="1" applyFont="1" applyFill="1" applyBorder="1" applyAlignment="1" applyProtection="1">
      <alignment horizontal="center"/>
      <protection locked="0"/>
    </xf>
    <xf numFmtId="0" fontId="32" fillId="0" borderId="23" xfId="0" applyFont="1" applyFill="1" applyBorder="1" applyAlignment="1" applyProtection="1">
      <alignment vertical="center"/>
      <protection locked="0"/>
    </xf>
    <xf numFmtId="0" fontId="0" fillId="0" borderId="28" xfId="0" applyFill="1" applyBorder="1" applyProtection="1">
      <protection locked="0"/>
    </xf>
    <xf numFmtId="0" fontId="32" fillId="0" borderId="31" xfId="0" applyFont="1" applyFill="1" applyBorder="1" applyAlignment="1" applyProtection="1">
      <alignment vertical="center"/>
      <protection locked="0"/>
    </xf>
    <xf numFmtId="0" fontId="0" fillId="0" borderId="29" xfId="0" applyFill="1" applyBorder="1" applyProtection="1">
      <protection locked="0"/>
    </xf>
    <xf numFmtId="0" fontId="32" fillId="0" borderId="32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165" fontId="35" fillId="5" borderId="0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13" borderId="2" xfId="0" applyFill="1" applyBorder="1" applyAlignment="1" applyProtection="1">
      <alignment horizontal="center" vertical="center"/>
      <protection locked="0"/>
    </xf>
    <xf numFmtId="0" fontId="45" fillId="0" borderId="27" xfId="0" applyFont="1" applyBorder="1" applyProtection="1">
      <protection locked="0"/>
    </xf>
    <xf numFmtId="0" fontId="40" fillId="7" borderId="8" xfId="9" applyFont="1" applyFill="1" applyBorder="1" applyAlignment="1" applyProtection="1">
      <alignment horizontal="center" vertical="center" wrapText="1"/>
      <protection locked="0"/>
    </xf>
    <xf numFmtId="0" fontId="40" fillId="7" borderId="22" xfId="9" applyFont="1" applyFill="1" applyBorder="1" applyAlignment="1" applyProtection="1">
      <alignment horizontal="center" vertical="center"/>
      <protection locked="0"/>
    </xf>
    <xf numFmtId="0" fontId="0" fillId="0" borderId="13" xfId="0" applyFill="1" applyBorder="1" applyProtection="1">
      <protection locked="0"/>
    </xf>
    <xf numFmtId="0" fontId="20" fillId="0" borderId="24" xfId="0" applyFont="1" applyFill="1" applyBorder="1" applyProtection="1">
      <protection locked="0"/>
    </xf>
    <xf numFmtId="0" fontId="44" fillId="5" borderId="0" xfId="0" applyFont="1" applyFill="1" applyProtection="1">
      <protection locked="0"/>
    </xf>
    <xf numFmtId="0" fontId="37" fillId="5" borderId="0" xfId="0" applyFont="1" applyFill="1" applyProtection="1">
      <protection locked="0"/>
    </xf>
    <xf numFmtId="165" fontId="35" fillId="10" borderId="27" xfId="0" applyNumberFormat="1" applyFont="1" applyFill="1" applyBorder="1" applyAlignment="1" applyProtection="1">
      <alignment horizontal="center"/>
    </xf>
    <xf numFmtId="166" fontId="23" fillId="10" borderId="21" xfId="11" quotePrefix="1" applyNumberFormat="1" applyFont="1" applyFill="1" applyBorder="1" applyAlignment="1" applyProtection="1">
      <alignment horizontal="center" vertical="center"/>
    </xf>
    <xf numFmtId="7" fontId="22" fillId="10" borderId="18" xfId="20" quotePrefix="1" applyNumberFormat="1" applyFont="1" applyFill="1" applyBorder="1" applyAlignment="1" applyProtection="1">
      <alignment horizontal="center" vertical="center"/>
    </xf>
    <xf numFmtId="49" fontId="46" fillId="11" borderId="2" xfId="11" applyNumberFormat="1" applyFont="1" applyFill="1" applyBorder="1" applyAlignment="1">
      <alignment horizontal="center" vertical="center" wrapText="1"/>
    </xf>
    <xf numFmtId="49" fontId="47" fillId="11" borderId="2" xfId="11" applyNumberFormat="1" applyFont="1" applyFill="1" applyBorder="1" applyAlignment="1">
      <alignment horizontal="center" vertical="center" wrapText="1"/>
    </xf>
    <xf numFmtId="49" fontId="49" fillId="0" borderId="2" xfId="11" quotePrefix="1" applyNumberFormat="1" applyFont="1" applyBorder="1"/>
    <xf numFmtId="0" fontId="48" fillId="27" borderId="2" xfId="11" applyFont="1" applyFill="1" applyBorder="1" applyAlignment="1">
      <alignment horizontal="left" vertical="center" wrapText="1"/>
    </xf>
    <xf numFmtId="166" fontId="0" fillId="0" borderId="2" xfId="0" applyNumberFormat="1" applyBorder="1"/>
    <xf numFmtId="0" fontId="48" fillId="28" borderId="2" xfId="11" applyFont="1" applyFill="1" applyBorder="1" applyAlignment="1">
      <alignment horizontal="left" vertical="center" wrapText="1"/>
    </xf>
    <xf numFmtId="0" fontId="50" fillId="0" borderId="33" xfId="0" applyFont="1" applyBorder="1" applyAlignment="1">
      <alignment horizontal="left" vertical="center" wrapText="1" readingOrder="1"/>
    </xf>
    <xf numFmtId="8" fontId="50" fillId="0" borderId="33" xfId="0" applyNumberFormat="1" applyFont="1" applyBorder="1" applyAlignment="1">
      <alignment horizontal="center" vertical="center" wrapText="1" readingOrder="1"/>
    </xf>
    <xf numFmtId="0" fontId="0" fillId="0" borderId="0" xfId="0" applyBorder="1"/>
    <xf numFmtId="166" fontId="0" fillId="9" borderId="16" xfId="0" applyNumberFormat="1" applyFill="1" applyBorder="1" applyProtection="1">
      <protection locked="0"/>
    </xf>
    <xf numFmtId="166" fontId="0" fillId="10" borderId="16" xfId="0" applyNumberFormat="1" applyFill="1" applyBorder="1" applyProtection="1"/>
    <xf numFmtId="166" fontId="0" fillId="10" borderId="6" xfId="0" applyNumberFormat="1" applyFill="1" applyBorder="1" applyProtection="1"/>
    <xf numFmtId="166" fontId="0" fillId="10" borderId="20" xfId="0" applyNumberFormat="1" applyFill="1" applyBorder="1" applyProtection="1"/>
    <xf numFmtId="166" fontId="23" fillId="10" borderId="5" xfId="11" applyNumberFormat="1" applyFont="1" applyFill="1" applyBorder="1" applyAlignment="1" applyProtection="1">
      <alignment vertical="center" wrapText="1"/>
    </xf>
    <xf numFmtId="166" fontId="23" fillId="10" borderId="5" xfId="17" applyNumberFormat="1" applyFont="1" applyFill="1" applyBorder="1" applyAlignment="1" applyProtection="1">
      <alignment vertical="center"/>
    </xf>
    <xf numFmtId="166" fontId="24" fillId="10" borderId="15" xfId="9" applyNumberFormat="1" applyFont="1" applyFill="1" applyBorder="1" applyAlignment="1" applyProtection="1">
      <alignment horizontal="center" vertical="center" wrapText="1"/>
    </xf>
    <xf numFmtId="0" fontId="41" fillId="5" borderId="0" xfId="0" applyFont="1" applyFill="1" applyProtection="1">
      <protection locked="0"/>
    </xf>
    <xf numFmtId="0" fontId="23" fillId="6" borderId="5" xfId="11" applyFont="1" applyFill="1" applyBorder="1" applyAlignment="1" applyProtection="1">
      <alignment horizontal="center" vertical="center" wrapText="1"/>
      <protection locked="0"/>
    </xf>
    <xf numFmtId="166" fontId="23" fillId="6" borderId="5" xfId="11" applyNumberFormat="1" applyFont="1" applyFill="1" applyBorder="1" applyAlignment="1" applyProtection="1">
      <alignment horizontal="center" vertical="center" wrapText="1"/>
      <protection locked="0"/>
    </xf>
    <xf numFmtId="2" fontId="23" fillId="6" borderId="5" xfId="11" applyNumberFormat="1" applyFont="1" applyFill="1" applyBorder="1" applyAlignment="1" applyProtection="1">
      <alignment vertical="center" wrapText="1"/>
      <protection locked="0"/>
    </xf>
    <xf numFmtId="2" fontId="23" fillId="6" borderId="2" xfId="11" applyNumberFormat="1" applyFont="1" applyFill="1" applyBorder="1" applyAlignment="1" applyProtection="1">
      <alignment vertical="center" wrapText="1"/>
      <protection locked="0"/>
    </xf>
    <xf numFmtId="0" fontId="51" fillId="7" borderId="6" xfId="0" applyFont="1" applyFill="1" applyBorder="1" applyAlignment="1" applyProtection="1">
      <alignment horizontal="center" vertical="center" wrapText="1"/>
      <protection locked="0"/>
    </xf>
    <xf numFmtId="0" fontId="0" fillId="15" borderId="25" xfId="0" applyFill="1" applyBorder="1" applyAlignment="1">
      <alignment wrapText="1"/>
    </xf>
    <xf numFmtId="0" fontId="0" fillId="15" borderId="5" xfId="0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5" xfId="0" applyBorder="1" applyAlignment="1">
      <alignment wrapText="1"/>
    </xf>
    <xf numFmtId="14" fontId="0" fillId="18" borderId="2" xfId="0" applyNumberFormat="1" applyFill="1" applyBorder="1" applyAlignment="1">
      <alignment horizontal="left" vertical="center" wrapText="1"/>
    </xf>
    <xf numFmtId="14" fontId="0" fillId="15" borderId="5" xfId="0" applyNumberFormat="1" applyFill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1" fillId="13" borderId="0" xfId="0" applyFont="1" applyFill="1" applyBorder="1" applyAlignment="1">
      <alignment horizontal="left" vertical="center" wrapText="1"/>
    </xf>
    <xf numFmtId="0" fontId="0" fillId="13" borderId="0" xfId="0" applyFill="1" applyBorder="1" applyAlignment="1">
      <alignment horizontal="left" vertical="center" wrapText="1"/>
    </xf>
    <xf numFmtId="14" fontId="0" fillId="0" borderId="5" xfId="0" applyNumberFormat="1" applyFill="1" applyBorder="1" applyAlignment="1">
      <alignment horizontal="left" vertical="center" wrapText="1"/>
    </xf>
    <xf numFmtId="14" fontId="0" fillId="13" borderId="0" xfId="0" applyNumberFormat="1" applyFill="1" applyBorder="1" applyAlignment="1">
      <alignment horizontal="left" vertical="center" wrapText="1"/>
    </xf>
    <xf numFmtId="14" fontId="41" fillId="0" borderId="5" xfId="0" applyNumberFormat="1" applyFont="1" applyBorder="1" applyAlignment="1">
      <alignment horizontal="left" vertical="center" wrapText="1"/>
    </xf>
    <xf numFmtId="0" fontId="0" fillId="11" borderId="5" xfId="0" applyFill="1" applyBorder="1" applyAlignment="1">
      <alignment horizontal="left" vertical="center" wrapText="1"/>
    </xf>
    <xf numFmtId="0" fontId="0" fillId="6" borderId="17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32" fillId="0" borderId="17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vertical="center"/>
      <protection locked="0"/>
    </xf>
    <xf numFmtId="0" fontId="32" fillId="5" borderId="7" xfId="0" applyFont="1" applyFill="1" applyBorder="1" applyAlignment="1" applyProtection="1">
      <alignment vertical="center"/>
      <protection locked="0"/>
    </xf>
    <xf numFmtId="165" fontId="7" fillId="10" borderId="19" xfId="0" applyNumberFormat="1" applyFont="1" applyFill="1" applyBorder="1" applyAlignment="1" applyProtection="1">
      <alignment horizontal="center"/>
    </xf>
    <xf numFmtId="165" fontId="7" fillId="10" borderId="7" xfId="0" applyNumberFormat="1" applyFont="1" applyFill="1" applyBorder="1" applyAlignment="1" applyProtection="1">
      <alignment horizontal="center"/>
    </xf>
    <xf numFmtId="165" fontId="7" fillId="10" borderId="20" xfId="0" applyNumberFormat="1" applyFont="1" applyFill="1" applyBorder="1" applyAlignment="1" applyProtection="1">
      <alignment horizontal="center"/>
    </xf>
    <xf numFmtId="0" fontId="21" fillId="5" borderId="19" xfId="9" applyFont="1" applyFill="1" applyBorder="1" applyAlignment="1" applyProtection="1">
      <alignment horizontal="center" vertical="center" wrapText="1"/>
      <protection locked="0"/>
    </xf>
    <xf numFmtId="0" fontId="21" fillId="5" borderId="7" xfId="9" applyFont="1" applyFill="1" applyBorder="1" applyAlignment="1" applyProtection="1">
      <alignment horizontal="center" vertical="center" wrapText="1"/>
      <protection locked="0"/>
    </xf>
    <xf numFmtId="165" fontId="35" fillId="10" borderId="2" xfId="0" applyNumberFormat="1" applyFont="1" applyFill="1" applyBorder="1" applyAlignment="1" applyProtection="1">
      <alignment horizontal="center"/>
    </xf>
    <xf numFmtId="0" fontId="32" fillId="5" borderId="2" xfId="0" applyFont="1" applyFill="1" applyBorder="1" applyAlignment="1" applyProtection="1">
      <alignment vertical="center"/>
      <protection locked="0"/>
    </xf>
    <xf numFmtId="0" fontId="33" fillId="7" borderId="8" xfId="9" applyFont="1" applyFill="1" applyBorder="1" applyAlignment="1" applyProtection="1">
      <alignment horizontal="center" vertical="center" wrapText="1"/>
      <protection locked="0"/>
    </xf>
    <xf numFmtId="0" fontId="33" fillId="7" borderId="10" xfId="9" applyFont="1" applyFill="1" applyBorder="1" applyAlignment="1" applyProtection="1">
      <alignment horizontal="center" vertical="center" wrapText="1"/>
      <protection locked="0"/>
    </xf>
    <xf numFmtId="0" fontId="33" fillId="7" borderId="9" xfId="9" applyFont="1" applyFill="1" applyBorder="1" applyAlignment="1" applyProtection="1">
      <alignment horizontal="center" vertical="center" wrapText="1"/>
      <protection locked="0"/>
    </xf>
    <xf numFmtId="0" fontId="33" fillId="7" borderId="11" xfId="9" applyFont="1" applyFill="1" applyBorder="1" applyAlignment="1" applyProtection="1">
      <alignment horizontal="center" vertical="center" wrapText="1"/>
      <protection locked="0"/>
    </xf>
  </cellXfs>
  <cellStyles count="21">
    <cellStyle name="à saisir" xfId="1" xr:uid="{00000000-0005-0000-0000-000000000000}"/>
    <cellStyle name="Champs-saisie" xfId="2" xr:uid="{00000000-0005-0000-0000-000001000000}"/>
    <cellStyle name="Champs-saisie-sans_bordure" xfId="3" xr:uid="{00000000-0005-0000-0000-000002000000}"/>
    <cellStyle name="Commentaire" xfId="4" xr:uid="{00000000-0005-0000-0000-000003000000}"/>
    <cellStyle name="Lien hypertexte" xfId="5" builtinId="8"/>
    <cellStyle name="Milliers 2" xfId="6" xr:uid="{00000000-0005-0000-0000-000005000000}"/>
    <cellStyle name="Milliers 3" xfId="16" xr:uid="{00000000-0005-0000-0000-000006000000}"/>
    <cellStyle name="Monétaire" xfId="20" builtinId="4"/>
    <cellStyle name="Monétaire 2" xfId="7" xr:uid="{00000000-0005-0000-0000-000007000000}"/>
    <cellStyle name="Monétaire 2 2" xfId="18" xr:uid="{00000000-0005-0000-0000-000008000000}"/>
    <cellStyle name="Monétaire 3" xfId="17" xr:uid="{00000000-0005-0000-0000-000009000000}"/>
    <cellStyle name="Normal" xfId="0" builtinId="0"/>
    <cellStyle name="Normal 2" xfId="8" xr:uid="{00000000-0005-0000-0000-00000B000000}"/>
    <cellStyle name="Normal 2 2" xfId="9" xr:uid="{00000000-0005-0000-0000-00000C000000}"/>
    <cellStyle name="Normal 2_Récapitulatif SI" xfId="10" xr:uid="{00000000-0005-0000-0000-00000D000000}"/>
    <cellStyle name="Normal 3" xfId="11" xr:uid="{00000000-0005-0000-0000-00000E000000}"/>
    <cellStyle name="Normal 4" xfId="19" xr:uid="{00000000-0005-0000-0000-00000F000000}"/>
    <cellStyle name="Pourcentage 2" xfId="12" xr:uid="{00000000-0005-0000-0000-000010000000}"/>
    <cellStyle name="protégé" xfId="13" xr:uid="{00000000-0005-0000-0000-000011000000}"/>
    <cellStyle name="Saisie obligatoire" xfId="14" xr:uid="{00000000-0005-0000-0000-000012000000}"/>
    <cellStyle name="TableStyleLight1" xfId="15" xr:uid="{00000000-0005-0000-0000-000013000000}"/>
  </cellStyles>
  <dxfs count="4">
    <dxf>
      <font>
        <color rgb="FF9C0006"/>
      </font>
      <fill>
        <patternFill>
          <bgColor rgb="FFFFC7CE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  <dxf>
      <fill>
        <patternFill patternType="mediumGray">
          <fgColor theme="0" tint="-4.9989318521683403E-2"/>
          <bgColor theme="6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rancois.leger@mtda.f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92"/>
  <sheetViews>
    <sheetView tabSelected="1" workbookViewId="0">
      <selection activeCell="C11" sqref="C11"/>
    </sheetView>
  </sheetViews>
  <sheetFormatPr baseColWidth="10" defaultColWidth="11.42578125" defaultRowHeight="15" x14ac:dyDescent="0.25"/>
  <cols>
    <col min="2" max="2" width="20.7109375" customWidth="1"/>
    <col min="4" max="10" width="14.85546875" customWidth="1"/>
  </cols>
  <sheetData>
    <row r="1" spans="1:17" ht="30" x14ac:dyDescent="0.25">
      <c r="A1" s="25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3.75" customHeight="1" x14ac:dyDescent="0.25">
      <c r="A2" s="26" t="s">
        <v>31</v>
      </c>
      <c r="B2" s="5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36" customHeight="1" x14ac:dyDescent="0.25">
      <c r="A3" s="26"/>
      <c r="B3" s="175" t="s">
        <v>1430</v>
      </c>
      <c r="C3" s="176"/>
      <c r="D3" s="172"/>
      <c r="E3" s="173"/>
      <c r="F3" s="173"/>
      <c r="G3" s="173"/>
      <c r="H3" s="173"/>
      <c r="I3" s="173"/>
      <c r="J3" s="174"/>
      <c r="K3" s="3"/>
      <c r="L3" s="3"/>
      <c r="M3" s="3"/>
      <c r="N3" s="3"/>
      <c r="O3" s="3"/>
      <c r="P3" s="3"/>
      <c r="Q3" s="3"/>
    </row>
    <row r="4" spans="1:17" ht="60.75" customHeight="1" x14ac:dyDescent="0.25">
      <c r="A4" s="4"/>
      <c r="B4" s="175" t="s">
        <v>21</v>
      </c>
      <c r="C4" s="176"/>
      <c r="D4" s="172"/>
      <c r="E4" s="173"/>
      <c r="F4" s="173"/>
      <c r="G4" s="173"/>
      <c r="H4" s="173"/>
      <c r="I4" s="173"/>
      <c r="J4" s="174"/>
      <c r="K4" s="3"/>
      <c r="L4" s="3"/>
      <c r="M4" s="3"/>
      <c r="N4" s="3"/>
      <c r="O4" s="3"/>
      <c r="P4" s="3"/>
      <c r="Q4" s="3"/>
    </row>
    <row r="5" spans="1:17" ht="29.25" customHeight="1" x14ac:dyDescent="0.25">
      <c r="A5" s="3"/>
      <c r="B5" s="6" t="s">
        <v>30</v>
      </c>
      <c r="C5" s="7"/>
      <c r="D5" s="2"/>
      <c r="E5" s="8"/>
      <c r="F5" s="8"/>
      <c r="G5" s="8"/>
      <c r="H5" s="8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9"/>
      <c r="C6" s="2"/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5.75" x14ac:dyDescent="0.25">
      <c r="A8" s="3"/>
      <c r="B8" s="28" t="s">
        <v>1</v>
      </c>
      <c r="C8" s="16" t="s">
        <v>33</v>
      </c>
      <c r="D8" s="11"/>
      <c r="E8" s="11"/>
      <c r="F8" s="11"/>
      <c r="G8" s="11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5.75" x14ac:dyDescent="0.25">
      <c r="A9" s="3"/>
      <c r="B9" s="28" t="s">
        <v>2</v>
      </c>
      <c r="C9" s="16" t="s">
        <v>3</v>
      </c>
      <c r="D9" s="11"/>
      <c r="E9" s="11"/>
      <c r="F9" s="11"/>
      <c r="G9" s="11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5.75" x14ac:dyDescent="0.25">
      <c r="A10" s="3"/>
      <c r="B10" s="28" t="s">
        <v>4</v>
      </c>
      <c r="C10" s="16" t="s">
        <v>5</v>
      </c>
      <c r="D10" s="11"/>
      <c r="E10" s="11"/>
      <c r="F10" s="11"/>
      <c r="G10" s="11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5.75" x14ac:dyDescent="0.25">
      <c r="A11" s="3"/>
      <c r="B11" s="145"/>
      <c r="C11" s="145"/>
      <c r="D11" s="11"/>
      <c r="E11" s="11"/>
      <c r="F11" s="11"/>
      <c r="G11" s="11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5.75" x14ac:dyDescent="0.25">
      <c r="A12" s="3"/>
      <c r="B12" s="27"/>
      <c r="C12" s="16"/>
      <c r="D12" s="11"/>
      <c r="E12" s="11"/>
      <c r="F12" s="11"/>
      <c r="G12" s="11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5.75" x14ac:dyDescent="0.25">
      <c r="A13" s="3"/>
      <c r="B13" s="21"/>
      <c r="C13" s="10"/>
      <c r="D13" s="11"/>
      <c r="E13" s="11"/>
      <c r="F13" s="11"/>
      <c r="G13" s="11"/>
      <c r="H13" s="3"/>
      <c r="I13" s="11"/>
      <c r="J13" s="3"/>
      <c r="K13" s="3"/>
      <c r="L13" s="3"/>
      <c r="M13" s="3"/>
      <c r="N13" s="3"/>
      <c r="O13" s="3"/>
      <c r="P13" s="3"/>
      <c r="Q13" s="3"/>
    </row>
    <row r="14" spans="1:17" ht="15.75" x14ac:dyDescent="0.25">
      <c r="A14" s="3"/>
      <c r="B14" s="23" t="s">
        <v>1525</v>
      </c>
      <c r="C14" s="10"/>
      <c r="D14" s="11"/>
      <c r="E14" s="11"/>
      <c r="F14" s="11"/>
      <c r="G14" s="11"/>
      <c r="H14" s="3"/>
      <c r="I14" s="11"/>
      <c r="J14" s="3"/>
      <c r="K14" s="3"/>
      <c r="L14" s="3"/>
      <c r="M14" s="3"/>
      <c r="N14" s="3"/>
      <c r="O14" s="3"/>
      <c r="P14" s="3"/>
      <c r="Q14" s="3"/>
    </row>
    <row r="15" spans="1:17" ht="15.75" x14ac:dyDescent="0.25">
      <c r="A15" s="3"/>
      <c r="B15" s="38" t="s">
        <v>1424</v>
      </c>
      <c r="C15" s="12"/>
      <c r="D15" s="3"/>
      <c r="E15" s="3"/>
      <c r="F15" s="3"/>
      <c r="G15" s="3"/>
      <c r="H15" s="3"/>
      <c r="I15" s="11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/>
      <c r="B16" s="15"/>
      <c r="C16" s="14"/>
      <c r="D16" s="14"/>
      <c r="E16" s="14"/>
      <c r="F16" s="1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13" t="s">
        <v>6</v>
      </c>
      <c r="C17" s="14"/>
      <c r="D17" s="14"/>
      <c r="E17" s="14"/>
      <c r="F17" s="1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/>
      <c r="B18" s="15" t="s">
        <v>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/>
      <c r="B19" s="15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16" t="s">
        <v>8</v>
      </c>
      <c r="C21" s="3"/>
      <c r="D21" s="107"/>
      <c r="E21" s="24" t="s">
        <v>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16"/>
      <c r="C22" s="3"/>
      <c r="D22" s="22"/>
      <c r="E22" s="24" t="s">
        <v>10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/>
      <c r="B26" s="17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</sheetData>
  <mergeCells count="4">
    <mergeCell ref="D3:J3"/>
    <mergeCell ref="D4:J4"/>
    <mergeCell ref="B3:C3"/>
    <mergeCell ref="B4:C4"/>
  </mergeCells>
  <phoneticPr fontId="43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K123"/>
  <sheetViews>
    <sheetView zoomScale="90" zoomScaleNormal="90" workbookViewId="0">
      <selection activeCell="E14" sqref="E14"/>
    </sheetView>
  </sheetViews>
  <sheetFormatPr baseColWidth="10" defaultColWidth="11.5703125" defaultRowHeight="15" x14ac:dyDescent="0.25"/>
  <cols>
    <col min="1" max="1" width="1.42578125" style="18" customWidth="1"/>
    <col min="2" max="3" width="22" style="18" customWidth="1"/>
    <col min="4" max="4" width="19.140625" style="18" customWidth="1"/>
    <col min="5" max="5" width="27" style="18" customWidth="1"/>
    <col min="6" max="6" width="59.7109375" style="18" bestFit="1" customWidth="1"/>
    <col min="7" max="7" width="16.7109375" style="18" customWidth="1"/>
    <col min="8" max="8" width="37" style="18" customWidth="1"/>
    <col min="9" max="9" width="19.28515625" style="18" customWidth="1"/>
    <col min="10" max="10" width="18.5703125" style="18" customWidth="1"/>
    <col min="11" max="11" width="25.5703125" style="18" customWidth="1"/>
    <col min="12" max="16" width="11.5703125" style="18"/>
    <col min="17" max="17" width="21.140625" style="18" bestFit="1" customWidth="1"/>
    <col min="18" max="16384" width="11.5703125" style="18"/>
  </cols>
  <sheetData>
    <row r="2" spans="1:11" ht="30" x14ac:dyDescent="0.4">
      <c r="B2" s="110" t="s">
        <v>1429</v>
      </c>
      <c r="C2" s="111"/>
      <c r="D2" s="29"/>
      <c r="E2" s="29"/>
      <c r="F2" s="29"/>
      <c r="G2" s="29"/>
      <c r="H2" s="29"/>
      <c r="I2" s="29"/>
      <c r="J2" s="29"/>
      <c r="K2" s="29"/>
    </row>
    <row r="3" spans="1:11" ht="18" x14ac:dyDescent="0.25">
      <c r="B3" s="112" t="s">
        <v>31</v>
      </c>
      <c r="C3" s="111"/>
      <c r="D3" s="29"/>
      <c r="E3" s="29"/>
      <c r="F3" s="29"/>
      <c r="G3" s="29"/>
      <c r="H3" s="29"/>
      <c r="I3" s="29"/>
      <c r="J3" s="29"/>
      <c r="K3" s="29"/>
    </row>
    <row r="4" spans="1:11" ht="15.75" thickBot="1" x14ac:dyDescent="0.3">
      <c r="B4" s="111"/>
      <c r="C4" s="111"/>
      <c r="D4" s="29"/>
      <c r="E4" s="29"/>
      <c r="F4" s="29"/>
      <c r="G4" s="29"/>
      <c r="H4" s="29"/>
      <c r="I4" s="29"/>
      <c r="J4" s="29"/>
      <c r="K4" s="29"/>
    </row>
    <row r="5" spans="1:11" ht="24.75" customHeight="1" thickBot="1" x14ac:dyDescent="0.3">
      <c r="B5" s="177" t="s">
        <v>11</v>
      </c>
      <c r="C5" s="178"/>
      <c r="D5" s="179" t="str">
        <f>IF(ISBLANK(NOTICE!D3),"",NOTICE!D3)</f>
        <v/>
      </c>
      <c r="E5" s="180"/>
      <c r="F5" s="180"/>
      <c r="G5" s="180"/>
      <c r="H5" s="180"/>
      <c r="I5" s="180"/>
      <c r="J5" s="181"/>
      <c r="K5" s="29"/>
    </row>
    <row r="6" spans="1:11" ht="24.75" customHeight="1" thickBot="1" x14ac:dyDescent="0.3">
      <c r="B6" s="177" t="s">
        <v>12</v>
      </c>
      <c r="C6" s="178"/>
      <c r="D6" s="179" t="str">
        <f>IF(ISBLANK(NOTICE!D4),"",NOTICE!D4)</f>
        <v/>
      </c>
      <c r="E6" s="180"/>
      <c r="F6" s="180"/>
      <c r="G6" s="180"/>
      <c r="H6" s="180"/>
      <c r="I6" s="180"/>
      <c r="J6" s="181"/>
      <c r="K6" s="29"/>
    </row>
    <row r="7" spans="1:11" ht="15.75" thickBot="1" x14ac:dyDescent="0.3">
      <c r="B7" s="29"/>
      <c r="C7" s="29"/>
      <c r="D7" s="29"/>
      <c r="E7" s="29"/>
      <c r="F7" s="29"/>
      <c r="G7" s="29"/>
      <c r="H7" s="29"/>
      <c r="I7" s="29"/>
      <c r="J7" s="29"/>
      <c r="K7" s="29"/>
    </row>
    <row r="8" spans="1:11" ht="19.5" thickBot="1" x14ac:dyDescent="0.35">
      <c r="A8" s="29"/>
      <c r="B8" s="29"/>
      <c r="C8" s="29"/>
      <c r="D8" s="19" t="s">
        <v>14</v>
      </c>
      <c r="E8" s="148">
        <f>SUM(I11:I98)</f>
        <v>0</v>
      </c>
      <c r="F8" s="113"/>
      <c r="G8" s="29"/>
      <c r="H8" s="29"/>
      <c r="I8" s="29"/>
      <c r="J8" s="29"/>
      <c r="K8" s="29"/>
    </row>
    <row r="9" spans="1:11" ht="15.75" thickBot="1" x14ac:dyDescent="0.3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75.75" customHeight="1" thickBot="1" x14ac:dyDescent="0.3">
      <c r="B10" s="158" t="s">
        <v>1526</v>
      </c>
      <c r="C10" s="158" t="s">
        <v>15</v>
      </c>
      <c r="D10" s="158" t="s">
        <v>1527</v>
      </c>
      <c r="E10" s="158" t="s">
        <v>35</v>
      </c>
      <c r="F10" s="158" t="s">
        <v>1412</v>
      </c>
      <c r="G10" s="158" t="s">
        <v>1531</v>
      </c>
      <c r="H10" s="158" t="s">
        <v>1528</v>
      </c>
      <c r="I10" s="158" t="s">
        <v>1529</v>
      </c>
      <c r="J10" s="158" t="s">
        <v>16</v>
      </c>
      <c r="K10" s="29"/>
    </row>
    <row r="11" spans="1:11" x14ac:dyDescent="0.25">
      <c r="B11" s="31"/>
      <c r="C11" s="31"/>
      <c r="D11" s="31"/>
      <c r="E11" s="37"/>
      <c r="F11" s="108" t="str">
        <f>IFERROR(INDEX('Sites Terrestres'!$B$2:$B$420,MATCH(E11,'Sites Terrestres'!$A$2:$A$420,0)),"")</f>
        <v/>
      </c>
      <c r="G11" s="146"/>
      <c r="H11" s="146"/>
      <c r="I11" s="147" t="str">
        <f>IF(G11+H11=0,"",G11+H11)</f>
        <v/>
      </c>
      <c r="J11" s="31"/>
      <c r="K11" s="29"/>
    </row>
    <row r="12" spans="1:11" x14ac:dyDescent="0.25">
      <c r="B12" s="31"/>
      <c r="C12" s="31"/>
      <c r="D12" s="31"/>
      <c r="E12" s="37"/>
      <c r="F12" s="108" t="str">
        <f>IFERROR(INDEX('Sites Terrestres'!$B$2:$B$420,MATCH(E12,'Sites Terrestres'!$A$2:$A$420,0)),"")</f>
        <v/>
      </c>
      <c r="G12" s="146"/>
      <c r="H12" s="146"/>
      <c r="I12" s="147" t="str">
        <f t="shared" ref="I12:I75" si="0">IF(G12+H12=0,"",G12+H12)</f>
        <v/>
      </c>
      <c r="J12" s="31"/>
      <c r="K12" s="29"/>
    </row>
    <row r="13" spans="1:11" x14ac:dyDescent="0.25">
      <c r="B13" s="31"/>
      <c r="C13" s="31"/>
      <c r="D13" s="31"/>
      <c r="E13" s="37"/>
      <c r="F13" s="108" t="str">
        <f>IFERROR(INDEX('Sites Terrestres'!$B$2:$B$420,MATCH(E13,'Sites Terrestres'!$A$2:$A$420,0)),"")</f>
        <v/>
      </c>
      <c r="G13" s="146"/>
      <c r="H13" s="146"/>
      <c r="I13" s="147" t="str">
        <f t="shared" si="0"/>
        <v/>
      </c>
      <c r="J13" s="31"/>
      <c r="K13" s="29"/>
    </row>
    <row r="14" spans="1:11" x14ac:dyDescent="0.25">
      <c r="B14" s="31"/>
      <c r="C14" s="31"/>
      <c r="D14" s="31"/>
      <c r="E14" s="37"/>
      <c r="F14" s="108" t="str">
        <f>IFERROR(INDEX('Sites Terrestres'!$B$2:$B$420,MATCH(E14,'Sites Terrestres'!$A$2:$A$420,0)),"")</f>
        <v/>
      </c>
      <c r="G14" s="146"/>
      <c r="H14" s="146"/>
      <c r="I14" s="147" t="str">
        <f t="shared" si="0"/>
        <v/>
      </c>
      <c r="J14" s="31"/>
      <c r="K14" s="29"/>
    </row>
    <row r="15" spans="1:11" x14ac:dyDescent="0.25">
      <c r="B15" s="31"/>
      <c r="C15" s="31"/>
      <c r="D15" s="31"/>
      <c r="E15" s="37"/>
      <c r="F15" s="108" t="str">
        <f>IFERROR(INDEX('Sites Terrestres'!$B$2:$B$420,MATCH(E15,'Sites Terrestres'!$A$2:$A$420,0)),"")</f>
        <v/>
      </c>
      <c r="G15" s="146"/>
      <c r="H15" s="146"/>
      <c r="I15" s="147" t="str">
        <f t="shared" si="0"/>
        <v/>
      </c>
      <c r="J15" s="31"/>
      <c r="K15" s="29"/>
    </row>
    <row r="16" spans="1:11" x14ac:dyDescent="0.25">
      <c r="B16" s="31"/>
      <c r="C16" s="31"/>
      <c r="D16" s="31"/>
      <c r="E16" s="37"/>
      <c r="F16" s="108" t="str">
        <f>IFERROR(INDEX('Sites Terrestres'!$B$2:$B$420,MATCH(E16,'Sites Terrestres'!$A$2:$A$420,0)),"")</f>
        <v/>
      </c>
      <c r="G16" s="146"/>
      <c r="H16" s="146"/>
      <c r="I16" s="147" t="str">
        <f t="shared" si="0"/>
        <v/>
      </c>
      <c r="J16" s="31"/>
      <c r="K16" s="29"/>
    </row>
    <row r="17" spans="2:11" x14ac:dyDescent="0.25">
      <c r="B17" s="31"/>
      <c r="C17" s="31"/>
      <c r="D17" s="31"/>
      <c r="E17" s="37"/>
      <c r="F17" s="108" t="str">
        <f>IFERROR(INDEX('Sites Terrestres'!$B$2:$B$420,MATCH(E17,'Sites Terrestres'!$A$2:$A$420,0)),"")</f>
        <v/>
      </c>
      <c r="G17" s="146"/>
      <c r="H17" s="146"/>
      <c r="I17" s="147" t="str">
        <f t="shared" si="0"/>
        <v/>
      </c>
      <c r="J17" s="31"/>
      <c r="K17" s="29"/>
    </row>
    <row r="18" spans="2:11" x14ac:dyDescent="0.25">
      <c r="B18" s="31"/>
      <c r="C18" s="31"/>
      <c r="D18" s="31"/>
      <c r="E18" s="37"/>
      <c r="F18" s="108" t="str">
        <f>IFERROR(INDEX('Sites Terrestres'!$B$2:$B$420,MATCH(E18,'Sites Terrestres'!$A$2:$A$420,0)),"")</f>
        <v/>
      </c>
      <c r="G18" s="146"/>
      <c r="H18" s="146"/>
      <c r="I18" s="147" t="str">
        <f t="shared" si="0"/>
        <v/>
      </c>
      <c r="J18" s="31"/>
      <c r="K18" s="29"/>
    </row>
    <row r="19" spans="2:11" x14ac:dyDescent="0.25">
      <c r="B19" s="31"/>
      <c r="C19" s="31"/>
      <c r="D19" s="31"/>
      <c r="E19" s="37"/>
      <c r="F19" s="108" t="str">
        <f>IFERROR(INDEX('Sites Terrestres'!$B$2:$B$420,MATCH(E19,'Sites Terrestres'!$A$2:$A$420,0)),"")</f>
        <v/>
      </c>
      <c r="G19" s="146"/>
      <c r="H19" s="146"/>
      <c r="I19" s="147" t="str">
        <f t="shared" si="0"/>
        <v/>
      </c>
      <c r="J19" s="31"/>
      <c r="K19" s="29"/>
    </row>
    <row r="20" spans="2:11" x14ac:dyDescent="0.25">
      <c r="B20" s="31"/>
      <c r="C20" s="31"/>
      <c r="D20" s="31"/>
      <c r="E20" s="37"/>
      <c r="F20" s="108" t="str">
        <f>IFERROR(INDEX('Sites Terrestres'!$B$2:$B$420,MATCH(E20,'Sites Terrestres'!$A$2:$A$420,0)),"")</f>
        <v/>
      </c>
      <c r="G20" s="146"/>
      <c r="H20" s="146"/>
      <c r="I20" s="147" t="str">
        <f t="shared" si="0"/>
        <v/>
      </c>
      <c r="J20" s="31"/>
      <c r="K20" s="29"/>
    </row>
    <row r="21" spans="2:11" x14ac:dyDescent="0.25">
      <c r="B21" s="31"/>
      <c r="C21" s="31"/>
      <c r="D21" s="31"/>
      <c r="E21" s="37"/>
      <c r="F21" s="108" t="str">
        <f>IFERROR(INDEX('Sites Terrestres'!$B$2:$B$420,MATCH(E21,'Sites Terrestres'!$A$2:$A$420,0)),"")</f>
        <v/>
      </c>
      <c r="G21" s="146"/>
      <c r="H21" s="146"/>
      <c r="I21" s="147" t="str">
        <f t="shared" si="0"/>
        <v/>
      </c>
      <c r="J21" s="31"/>
      <c r="K21" s="29"/>
    </row>
    <row r="22" spans="2:11" x14ac:dyDescent="0.25">
      <c r="B22" s="31"/>
      <c r="C22" s="31"/>
      <c r="D22" s="31"/>
      <c r="E22" s="37"/>
      <c r="F22" s="108" t="str">
        <f>IFERROR(INDEX('Sites Terrestres'!$B$2:$B$420,MATCH(E22,'Sites Terrestres'!$A$2:$A$420,0)),"")</f>
        <v/>
      </c>
      <c r="G22" s="146"/>
      <c r="H22" s="146"/>
      <c r="I22" s="147" t="str">
        <f t="shared" si="0"/>
        <v/>
      </c>
      <c r="J22" s="31"/>
      <c r="K22" s="29"/>
    </row>
    <row r="23" spans="2:11" x14ac:dyDescent="0.25">
      <c r="B23" s="31"/>
      <c r="C23" s="31"/>
      <c r="D23" s="31"/>
      <c r="E23" s="37"/>
      <c r="F23" s="108" t="str">
        <f>IFERROR(INDEX('Sites Terrestres'!$B$2:$B$420,MATCH(E23,'Sites Terrestres'!$A$2:$A$420,0)),"")</f>
        <v/>
      </c>
      <c r="G23" s="146"/>
      <c r="H23" s="146"/>
      <c r="I23" s="147" t="str">
        <f t="shared" si="0"/>
        <v/>
      </c>
      <c r="J23" s="31"/>
      <c r="K23" s="29"/>
    </row>
    <row r="24" spans="2:11" x14ac:dyDescent="0.25">
      <c r="B24" s="31"/>
      <c r="C24" s="31"/>
      <c r="D24" s="31"/>
      <c r="E24" s="37"/>
      <c r="F24" s="108" t="str">
        <f>IFERROR(INDEX('Sites Terrestres'!$B$2:$B$420,MATCH(E24,'Sites Terrestres'!$A$2:$A$420,0)),"")</f>
        <v/>
      </c>
      <c r="G24" s="146"/>
      <c r="H24" s="146"/>
      <c r="I24" s="147" t="str">
        <f t="shared" si="0"/>
        <v/>
      </c>
      <c r="J24" s="31"/>
      <c r="K24" s="29"/>
    </row>
    <row r="25" spans="2:11" x14ac:dyDescent="0.25">
      <c r="B25" s="31"/>
      <c r="C25" s="31"/>
      <c r="D25" s="31"/>
      <c r="E25" s="37"/>
      <c r="F25" s="108" t="str">
        <f>IFERROR(INDEX('Sites Terrestres'!$B$2:$B$420,MATCH(E25,'Sites Terrestres'!$A$2:$A$420,0)),"")</f>
        <v/>
      </c>
      <c r="G25" s="146"/>
      <c r="H25" s="146"/>
      <c r="I25" s="147" t="str">
        <f t="shared" si="0"/>
        <v/>
      </c>
      <c r="J25" s="31"/>
      <c r="K25" s="29"/>
    </row>
    <row r="26" spans="2:11" x14ac:dyDescent="0.25">
      <c r="B26" s="31"/>
      <c r="C26" s="31"/>
      <c r="D26" s="31"/>
      <c r="E26" s="37"/>
      <c r="F26" s="108" t="str">
        <f>IFERROR(INDEX('Sites Terrestres'!$B$2:$B$420,MATCH(E26,'Sites Terrestres'!$A$2:$A$420,0)),"")</f>
        <v/>
      </c>
      <c r="G26" s="146"/>
      <c r="H26" s="146"/>
      <c r="I26" s="147" t="str">
        <f t="shared" si="0"/>
        <v/>
      </c>
      <c r="J26" s="31"/>
      <c r="K26" s="29"/>
    </row>
    <row r="27" spans="2:11" x14ac:dyDescent="0.25">
      <c r="B27" s="31"/>
      <c r="C27" s="31"/>
      <c r="D27" s="31"/>
      <c r="E27" s="37"/>
      <c r="F27" s="108" t="str">
        <f>IFERROR(INDEX('Sites Terrestres'!$B$2:$B$420,MATCH(E27,'Sites Terrestres'!$A$2:$A$420,0)),"")</f>
        <v/>
      </c>
      <c r="G27" s="146"/>
      <c r="H27" s="146"/>
      <c r="I27" s="147" t="str">
        <f t="shared" si="0"/>
        <v/>
      </c>
      <c r="J27" s="31"/>
      <c r="K27" s="29"/>
    </row>
    <row r="28" spans="2:11" x14ac:dyDescent="0.25">
      <c r="B28" s="31"/>
      <c r="C28" s="31"/>
      <c r="D28" s="31"/>
      <c r="E28" s="37"/>
      <c r="F28" s="108" t="str">
        <f>IFERROR(INDEX('Sites Terrestres'!$B$2:$B$420,MATCH(E28,'Sites Terrestres'!$A$2:$A$420,0)),"")</f>
        <v/>
      </c>
      <c r="G28" s="146"/>
      <c r="H28" s="146"/>
      <c r="I28" s="147" t="str">
        <f t="shared" si="0"/>
        <v/>
      </c>
      <c r="J28" s="31"/>
      <c r="K28" s="29"/>
    </row>
    <row r="29" spans="2:11" x14ac:dyDescent="0.25">
      <c r="B29" s="31"/>
      <c r="C29" s="31"/>
      <c r="D29" s="31"/>
      <c r="E29" s="37"/>
      <c r="F29" s="108" t="str">
        <f>IFERROR(INDEX('Sites Terrestres'!$B$2:$B$420,MATCH(E29,'Sites Terrestres'!$A$2:$A$420,0)),"")</f>
        <v/>
      </c>
      <c r="G29" s="146"/>
      <c r="H29" s="146"/>
      <c r="I29" s="147" t="str">
        <f t="shared" si="0"/>
        <v/>
      </c>
      <c r="J29" s="31"/>
      <c r="K29" s="29"/>
    </row>
    <row r="30" spans="2:11" x14ac:dyDescent="0.25">
      <c r="B30" s="31"/>
      <c r="C30" s="31"/>
      <c r="D30" s="31"/>
      <c r="E30" s="37"/>
      <c r="F30" s="108" t="str">
        <f>IFERROR(INDEX('Sites Terrestres'!$B$2:$B$420,MATCH(E30,'Sites Terrestres'!$A$2:$A$420,0)),"")</f>
        <v/>
      </c>
      <c r="G30" s="146"/>
      <c r="H30" s="146"/>
      <c r="I30" s="147" t="str">
        <f t="shared" si="0"/>
        <v/>
      </c>
      <c r="J30" s="31"/>
      <c r="K30" s="29"/>
    </row>
    <row r="31" spans="2:11" x14ac:dyDescent="0.25">
      <c r="B31" s="31"/>
      <c r="C31" s="31"/>
      <c r="D31" s="31"/>
      <c r="E31" s="37"/>
      <c r="F31" s="108" t="str">
        <f>IFERROR(INDEX('Sites Terrestres'!$B$2:$B$420,MATCH(E31,'Sites Terrestres'!$A$2:$A$420,0)),"")</f>
        <v/>
      </c>
      <c r="G31" s="146"/>
      <c r="H31" s="146"/>
      <c r="I31" s="147" t="str">
        <f t="shared" si="0"/>
        <v/>
      </c>
      <c r="J31" s="31"/>
      <c r="K31" s="29"/>
    </row>
    <row r="32" spans="2:11" x14ac:dyDescent="0.25">
      <c r="B32" s="31"/>
      <c r="C32" s="31"/>
      <c r="D32" s="31"/>
      <c r="E32" s="37"/>
      <c r="F32" s="108" t="str">
        <f>IFERROR(INDEX('Sites Terrestres'!$B$2:$B$420,MATCH(E32,'Sites Terrestres'!$A$2:$A$420,0)),"")</f>
        <v/>
      </c>
      <c r="G32" s="146"/>
      <c r="H32" s="146"/>
      <c r="I32" s="147" t="str">
        <f t="shared" si="0"/>
        <v/>
      </c>
      <c r="J32" s="31"/>
      <c r="K32" s="29"/>
    </row>
    <row r="33" spans="2:11" x14ac:dyDescent="0.25">
      <c r="B33" s="31"/>
      <c r="C33" s="31"/>
      <c r="D33" s="31"/>
      <c r="E33" s="37"/>
      <c r="F33" s="108" t="str">
        <f>IFERROR(INDEX('Sites Terrestres'!$B$2:$B$420,MATCH(E33,'Sites Terrestres'!$A$2:$A$420,0)),"")</f>
        <v/>
      </c>
      <c r="G33" s="146"/>
      <c r="H33" s="146"/>
      <c r="I33" s="147" t="str">
        <f t="shared" si="0"/>
        <v/>
      </c>
      <c r="J33" s="31"/>
      <c r="K33" s="29"/>
    </row>
    <row r="34" spans="2:11" x14ac:dyDescent="0.25">
      <c r="B34" s="31"/>
      <c r="C34" s="31"/>
      <c r="D34" s="31"/>
      <c r="E34" s="37"/>
      <c r="F34" s="108" t="str">
        <f>IFERROR(INDEX('Sites Terrestres'!$B$2:$B$420,MATCH(E34,'Sites Terrestres'!$A$2:$A$420,0)),"")</f>
        <v/>
      </c>
      <c r="G34" s="146"/>
      <c r="H34" s="146"/>
      <c r="I34" s="147" t="str">
        <f t="shared" si="0"/>
        <v/>
      </c>
      <c r="J34" s="31"/>
      <c r="K34" s="29"/>
    </row>
    <row r="35" spans="2:11" x14ac:dyDescent="0.25">
      <c r="B35" s="31"/>
      <c r="C35" s="31"/>
      <c r="D35" s="31"/>
      <c r="E35" s="37"/>
      <c r="F35" s="108" t="str">
        <f>IFERROR(INDEX('Sites Terrestres'!$B$2:$B$420,MATCH(E35,'Sites Terrestres'!$A$2:$A$420,0)),"")</f>
        <v/>
      </c>
      <c r="G35" s="146"/>
      <c r="H35" s="146"/>
      <c r="I35" s="147" t="str">
        <f t="shared" si="0"/>
        <v/>
      </c>
      <c r="J35" s="31"/>
      <c r="K35" s="29"/>
    </row>
    <row r="36" spans="2:11" x14ac:dyDescent="0.25">
      <c r="B36" s="31"/>
      <c r="C36" s="31"/>
      <c r="D36" s="31"/>
      <c r="E36" s="37"/>
      <c r="F36" s="108" t="str">
        <f>IFERROR(INDEX('Sites Terrestres'!$B$2:$B$420,MATCH(E36,'Sites Terrestres'!$A$2:$A$420,0)),"")</f>
        <v/>
      </c>
      <c r="G36" s="146"/>
      <c r="H36" s="146"/>
      <c r="I36" s="147" t="str">
        <f t="shared" si="0"/>
        <v/>
      </c>
      <c r="J36" s="31"/>
      <c r="K36" s="29"/>
    </row>
    <row r="37" spans="2:11" x14ac:dyDescent="0.25">
      <c r="B37" s="31"/>
      <c r="C37" s="31"/>
      <c r="D37" s="31"/>
      <c r="E37" s="37"/>
      <c r="F37" s="108" t="str">
        <f>IFERROR(INDEX('Sites Terrestres'!$B$2:$B$420,MATCH(E37,'Sites Terrestres'!$A$2:$A$420,0)),"")</f>
        <v/>
      </c>
      <c r="G37" s="146"/>
      <c r="H37" s="146"/>
      <c r="I37" s="147" t="str">
        <f t="shared" si="0"/>
        <v/>
      </c>
      <c r="J37" s="31"/>
      <c r="K37" s="29"/>
    </row>
    <row r="38" spans="2:11" x14ac:dyDescent="0.25">
      <c r="B38" s="31"/>
      <c r="C38" s="31"/>
      <c r="D38" s="31"/>
      <c r="E38" s="37"/>
      <c r="F38" s="108" t="str">
        <f>IFERROR(INDEX('Sites Terrestres'!$B$2:$B$420,MATCH(E38,'Sites Terrestres'!$A$2:$A$420,0)),"")</f>
        <v/>
      </c>
      <c r="G38" s="146"/>
      <c r="H38" s="146"/>
      <c r="I38" s="147" t="str">
        <f t="shared" si="0"/>
        <v/>
      </c>
      <c r="J38" s="31"/>
      <c r="K38" s="29"/>
    </row>
    <row r="39" spans="2:11" x14ac:dyDescent="0.25">
      <c r="B39" s="31"/>
      <c r="C39" s="31"/>
      <c r="D39" s="31"/>
      <c r="E39" s="37"/>
      <c r="F39" s="108" t="str">
        <f>IFERROR(INDEX('Sites Terrestres'!$B$2:$B$420,MATCH(E39,'Sites Terrestres'!$A$2:$A$420,0)),"")</f>
        <v/>
      </c>
      <c r="G39" s="146"/>
      <c r="H39" s="146"/>
      <c r="I39" s="147" t="str">
        <f t="shared" si="0"/>
        <v/>
      </c>
      <c r="J39" s="31"/>
      <c r="K39" s="29"/>
    </row>
    <row r="40" spans="2:11" x14ac:dyDescent="0.25">
      <c r="B40" s="31"/>
      <c r="C40" s="31"/>
      <c r="D40" s="31"/>
      <c r="E40" s="37"/>
      <c r="F40" s="108" t="str">
        <f>IFERROR(INDEX('Sites Terrestres'!$B$2:$B$420,MATCH(E40,'Sites Terrestres'!$A$2:$A$420,0)),"")</f>
        <v/>
      </c>
      <c r="G40" s="146"/>
      <c r="H40" s="146"/>
      <c r="I40" s="147" t="str">
        <f t="shared" si="0"/>
        <v/>
      </c>
      <c r="J40" s="31"/>
      <c r="K40" s="29"/>
    </row>
    <row r="41" spans="2:11" x14ac:dyDescent="0.25">
      <c r="B41" s="31"/>
      <c r="C41" s="31"/>
      <c r="D41" s="31"/>
      <c r="E41" s="37"/>
      <c r="F41" s="108" t="str">
        <f>IFERROR(INDEX('Sites Terrestres'!$B$2:$B$420,MATCH(E41,'Sites Terrestres'!$A$2:$A$420,0)),"")</f>
        <v/>
      </c>
      <c r="G41" s="146"/>
      <c r="H41" s="146"/>
      <c r="I41" s="147" t="str">
        <f t="shared" si="0"/>
        <v/>
      </c>
      <c r="J41" s="31"/>
      <c r="K41" s="29"/>
    </row>
    <row r="42" spans="2:11" x14ac:dyDescent="0.25">
      <c r="B42" s="31"/>
      <c r="C42" s="31"/>
      <c r="D42" s="31"/>
      <c r="E42" s="37"/>
      <c r="F42" s="108" t="str">
        <f>IFERROR(INDEX('Sites Terrestres'!$B$2:$B$420,MATCH(E42,'Sites Terrestres'!$A$2:$A$420,0)),"")</f>
        <v/>
      </c>
      <c r="G42" s="146"/>
      <c r="H42" s="146"/>
      <c r="I42" s="147" t="str">
        <f t="shared" si="0"/>
        <v/>
      </c>
      <c r="J42" s="31"/>
      <c r="K42" s="29"/>
    </row>
    <row r="43" spans="2:11" x14ac:dyDescent="0.25">
      <c r="B43" s="31"/>
      <c r="C43" s="31"/>
      <c r="D43" s="31"/>
      <c r="E43" s="37"/>
      <c r="F43" s="108" t="str">
        <f>IFERROR(INDEX('Sites Terrestres'!$B$2:$B$420,MATCH(E43,'Sites Terrestres'!$A$2:$A$420,0)),"")</f>
        <v/>
      </c>
      <c r="G43" s="146"/>
      <c r="H43" s="146"/>
      <c r="I43" s="147" t="str">
        <f t="shared" si="0"/>
        <v/>
      </c>
      <c r="J43" s="31"/>
      <c r="K43" s="29"/>
    </row>
    <row r="44" spans="2:11" x14ac:dyDescent="0.25">
      <c r="B44" s="31"/>
      <c r="C44" s="31"/>
      <c r="D44" s="31"/>
      <c r="E44" s="37"/>
      <c r="F44" s="108" t="str">
        <f>IFERROR(INDEX('Sites Terrestres'!$B$2:$B$420,MATCH(E44,'Sites Terrestres'!$A$2:$A$420,0)),"")</f>
        <v/>
      </c>
      <c r="G44" s="146"/>
      <c r="H44" s="146"/>
      <c r="I44" s="147" t="str">
        <f t="shared" si="0"/>
        <v/>
      </c>
      <c r="J44" s="31"/>
      <c r="K44" s="29"/>
    </row>
    <row r="45" spans="2:11" x14ac:dyDescent="0.25">
      <c r="B45" s="31"/>
      <c r="C45" s="31"/>
      <c r="D45" s="31"/>
      <c r="E45" s="37"/>
      <c r="F45" s="108" t="str">
        <f>IFERROR(INDEX('Sites Terrestres'!$B$2:$B$420,MATCH(E45,'Sites Terrestres'!$A$2:$A$420,0)),"")</f>
        <v/>
      </c>
      <c r="G45" s="146"/>
      <c r="H45" s="146"/>
      <c r="I45" s="147" t="str">
        <f t="shared" si="0"/>
        <v/>
      </c>
      <c r="J45" s="31"/>
      <c r="K45" s="29"/>
    </row>
    <row r="46" spans="2:11" x14ac:dyDescent="0.25">
      <c r="B46" s="31"/>
      <c r="C46" s="31"/>
      <c r="D46" s="31"/>
      <c r="E46" s="37"/>
      <c r="F46" s="108" t="str">
        <f>IFERROR(INDEX('Sites Terrestres'!$B$2:$B$420,MATCH(E46,'Sites Terrestres'!$A$2:$A$420,0)),"")</f>
        <v/>
      </c>
      <c r="G46" s="146"/>
      <c r="H46" s="146"/>
      <c r="I46" s="147" t="str">
        <f t="shared" si="0"/>
        <v/>
      </c>
      <c r="J46" s="31"/>
      <c r="K46" s="29"/>
    </row>
    <row r="47" spans="2:11" x14ac:dyDescent="0.25">
      <c r="B47" s="31"/>
      <c r="C47" s="31"/>
      <c r="D47" s="31"/>
      <c r="E47" s="37"/>
      <c r="F47" s="108" t="str">
        <f>IFERROR(INDEX('Sites Terrestres'!$B$2:$B$420,MATCH(E47,'Sites Terrestres'!$A$2:$A$420,0)),"")</f>
        <v/>
      </c>
      <c r="G47" s="146"/>
      <c r="H47" s="146"/>
      <c r="I47" s="147" t="str">
        <f t="shared" si="0"/>
        <v/>
      </c>
      <c r="J47" s="31"/>
      <c r="K47" s="29"/>
    </row>
    <row r="48" spans="2:11" x14ac:dyDescent="0.25">
      <c r="B48" s="31"/>
      <c r="C48" s="31"/>
      <c r="D48" s="31"/>
      <c r="E48" s="37"/>
      <c r="F48" s="108" t="str">
        <f>IFERROR(INDEX('Sites Terrestres'!$B$2:$B$420,MATCH(E48,'Sites Terrestres'!$A$2:$A$420,0)),"")</f>
        <v/>
      </c>
      <c r="G48" s="146"/>
      <c r="H48" s="146"/>
      <c r="I48" s="147" t="str">
        <f t="shared" si="0"/>
        <v/>
      </c>
      <c r="J48" s="31"/>
      <c r="K48" s="29"/>
    </row>
    <row r="49" spans="2:11" x14ac:dyDescent="0.25">
      <c r="B49" s="31"/>
      <c r="C49" s="31"/>
      <c r="D49" s="31"/>
      <c r="E49" s="37"/>
      <c r="F49" s="108" t="str">
        <f>IFERROR(INDEX('Sites Terrestres'!$B$2:$B$420,MATCH(E49,'Sites Terrestres'!$A$2:$A$420,0)),"")</f>
        <v/>
      </c>
      <c r="G49" s="146"/>
      <c r="H49" s="146"/>
      <c r="I49" s="147" t="str">
        <f t="shared" si="0"/>
        <v/>
      </c>
      <c r="J49" s="31"/>
      <c r="K49" s="29"/>
    </row>
    <row r="50" spans="2:11" x14ac:dyDescent="0.25">
      <c r="B50" s="31"/>
      <c r="C50" s="31"/>
      <c r="D50" s="31"/>
      <c r="E50" s="37"/>
      <c r="F50" s="108" t="str">
        <f>IFERROR(INDEX('Sites Terrestres'!$B$2:$B$420,MATCH(E50,'Sites Terrestres'!$A$2:$A$420,0)),"")</f>
        <v/>
      </c>
      <c r="G50" s="146"/>
      <c r="H50" s="146"/>
      <c r="I50" s="147" t="str">
        <f t="shared" si="0"/>
        <v/>
      </c>
      <c r="J50" s="31"/>
      <c r="K50" s="29"/>
    </row>
    <row r="51" spans="2:11" x14ac:dyDescent="0.25">
      <c r="B51" s="31"/>
      <c r="C51" s="31"/>
      <c r="D51" s="31"/>
      <c r="E51" s="37"/>
      <c r="F51" s="108" t="str">
        <f>IFERROR(INDEX('Sites Terrestres'!$B$2:$B$420,MATCH(E51,'Sites Terrestres'!$A$2:$A$420,0)),"")</f>
        <v/>
      </c>
      <c r="G51" s="146"/>
      <c r="H51" s="146"/>
      <c r="I51" s="147" t="str">
        <f t="shared" si="0"/>
        <v/>
      </c>
      <c r="J51" s="31"/>
      <c r="K51" s="29"/>
    </row>
    <row r="52" spans="2:11" x14ac:dyDescent="0.25">
      <c r="B52" s="31"/>
      <c r="C52" s="31"/>
      <c r="D52" s="31"/>
      <c r="E52" s="37"/>
      <c r="F52" s="108" t="str">
        <f>IFERROR(INDEX('Sites Terrestres'!$B$2:$B$420,MATCH(E52,'Sites Terrestres'!$A$2:$A$420,0)),"")</f>
        <v/>
      </c>
      <c r="G52" s="146"/>
      <c r="H52" s="146"/>
      <c r="I52" s="147" t="str">
        <f t="shared" si="0"/>
        <v/>
      </c>
      <c r="J52" s="31"/>
      <c r="K52" s="29"/>
    </row>
    <row r="53" spans="2:11" x14ac:dyDescent="0.25">
      <c r="B53" s="31"/>
      <c r="C53" s="31"/>
      <c r="D53" s="31"/>
      <c r="E53" s="37"/>
      <c r="F53" s="108" t="str">
        <f>IFERROR(INDEX('Sites Terrestres'!$B$2:$B$420,MATCH(E53,'Sites Terrestres'!$A$2:$A$420,0)),"")</f>
        <v/>
      </c>
      <c r="G53" s="146"/>
      <c r="H53" s="146"/>
      <c r="I53" s="147" t="str">
        <f t="shared" si="0"/>
        <v/>
      </c>
      <c r="J53" s="31"/>
      <c r="K53" s="29"/>
    </row>
    <row r="54" spans="2:11" x14ac:dyDescent="0.25">
      <c r="B54" s="31"/>
      <c r="C54" s="31"/>
      <c r="D54" s="31"/>
      <c r="E54" s="37"/>
      <c r="F54" s="108" t="str">
        <f>IFERROR(INDEX('Sites Terrestres'!$B$2:$B$420,MATCH(E54,'Sites Terrestres'!$A$2:$A$420,0)),"")</f>
        <v/>
      </c>
      <c r="G54" s="146"/>
      <c r="H54" s="146"/>
      <c r="I54" s="147" t="str">
        <f t="shared" si="0"/>
        <v/>
      </c>
      <c r="J54" s="31"/>
      <c r="K54" s="29"/>
    </row>
    <row r="55" spans="2:11" x14ac:dyDescent="0.25">
      <c r="B55" s="31"/>
      <c r="C55" s="31"/>
      <c r="D55" s="31"/>
      <c r="E55" s="37"/>
      <c r="F55" s="108" t="str">
        <f>IFERROR(INDEX('Sites Terrestres'!$B$2:$B$420,MATCH(E55,'Sites Terrestres'!$A$2:$A$420,0)),"")</f>
        <v/>
      </c>
      <c r="G55" s="146"/>
      <c r="H55" s="146"/>
      <c r="I55" s="147" t="str">
        <f t="shared" si="0"/>
        <v/>
      </c>
      <c r="J55" s="31"/>
      <c r="K55" s="29"/>
    </row>
    <row r="56" spans="2:11" x14ac:dyDescent="0.25">
      <c r="B56" s="31"/>
      <c r="C56" s="31"/>
      <c r="D56" s="31"/>
      <c r="E56" s="37"/>
      <c r="F56" s="108" t="str">
        <f>IFERROR(INDEX('Sites Terrestres'!$B$2:$B$420,MATCH(E56,'Sites Terrestres'!$A$2:$A$420,0)),"")</f>
        <v/>
      </c>
      <c r="G56" s="146"/>
      <c r="H56" s="146"/>
      <c r="I56" s="147" t="str">
        <f t="shared" si="0"/>
        <v/>
      </c>
      <c r="J56" s="31"/>
      <c r="K56" s="29"/>
    </row>
    <row r="57" spans="2:11" x14ac:dyDescent="0.25">
      <c r="B57" s="31"/>
      <c r="C57" s="31"/>
      <c r="D57" s="31"/>
      <c r="E57" s="37"/>
      <c r="F57" s="108" t="str">
        <f>IFERROR(INDEX('Sites Terrestres'!$B$2:$B$420,MATCH(E57,'Sites Terrestres'!$A$2:$A$420,0)),"")</f>
        <v/>
      </c>
      <c r="G57" s="146"/>
      <c r="H57" s="146"/>
      <c r="I57" s="147" t="str">
        <f t="shared" si="0"/>
        <v/>
      </c>
      <c r="J57" s="31"/>
      <c r="K57" s="29"/>
    </row>
    <row r="58" spans="2:11" x14ac:dyDescent="0.25">
      <c r="B58" s="31"/>
      <c r="C58" s="31"/>
      <c r="D58" s="31"/>
      <c r="E58" s="37"/>
      <c r="F58" s="108" t="str">
        <f>IFERROR(INDEX('Sites Terrestres'!$B$2:$B$420,MATCH(E58,'Sites Terrestres'!$A$2:$A$420,0)),"")</f>
        <v/>
      </c>
      <c r="G58" s="146"/>
      <c r="H58" s="146"/>
      <c r="I58" s="147" t="str">
        <f t="shared" si="0"/>
        <v/>
      </c>
      <c r="J58" s="31"/>
      <c r="K58" s="29"/>
    </row>
    <row r="59" spans="2:11" x14ac:dyDescent="0.25">
      <c r="B59" s="31"/>
      <c r="C59" s="31"/>
      <c r="D59" s="31"/>
      <c r="E59" s="37"/>
      <c r="F59" s="108" t="str">
        <f>IFERROR(INDEX('Sites Terrestres'!$B$2:$B$420,MATCH(E59,'Sites Terrestres'!$A$2:$A$420,0)),"")</f>
        <v/>
      </c>
      <c r="G59" s="146"/>
      <c r="H59" s="146"/>
      <c r="I59" s="147" t="str">
        <f t="shared" si="0"/>
        <v/>
      </c>
      <c r="J59" s="31"/>
      <c r="K59" s="29"/>
    </row>
    <row r="60" spans="2:11" x14ac:dyDescent="0.25">
      <c r="B60" s="31"/>
      <c r="C60" s="31"/>
      <c r="D60" s="31"/>
      <c r="E60" s="37"/>
      <c r="F60" s="108" t="str">
        <f>IFERROR(INDEX('Sites Terrestres'!$B$2:$B$420,MATCH(E60,'Sites Terrestres'!$A$2:$A$420,0)),"")</f>
        <v/>
      </c>
      <c r="G60" s="146"/>
      <c r="H60" s="146"/>
      <c r="I60" s="147" t="str">
        <f t="shared" si="0"/>
        <v/>
      </c>
      <c r="J60" s="31"/>
      <c r="K60" s="29"/>
    </row>
    <row r="61" spans="2:11" x14ac:dyDescent="0.25">
      <c r="B61" s="31"/>
      <c r="C61" s="31"/>
      <c r="D61" s="31"/>
      <c r="E61" s="37"/>
      <c r="F61" s="108" t="str">
        <f>IFERROR(INDEX('Sites Terrestres'!$B$2:$B$420,MATCH(E61,'Sites Terrestres'!$A$2:$A$420,0)),"")</f>
        <v/>
      </c>
      <c r="G61" s="146"/>
      <c r="H61" s="146"/>
      <c r="I61" s="147" t="str">
        <f t="shared" si="0"/>
        <v/>
      </c>
      <c r="J61" s="31"/>
      <c r="K61" s="29"/>
    </row>
    <row r="62" spans="2:11" x14ac:dyDescent="0.25">
      <c r="B62" s="31"/>
      <c r="C62" s="31"/>
      <c r="D62" s="31"/>
      <c r="E62" s="37"/>
      <c r="F62" s="108" t="str">
        <f>IFERROR(INDEX('Sites Terrestres'!$B$2:$B$420,MATCH(E62,'Sites Terrestres'!$A$2:$A$420,0)),"")</f>
        <v/>
      </c>
      <c r="G62" s="146"/>
      <c r="H62" s="146"/>
      <c r="I62" s="147" t="str">
        <f t="shared" si="0"/>
        <v/>
      </c>
      <c r="J62" s="31"/>
      <c r="K62" s="29"/>
    </row>
    <row r="63" spans="2:11" x14ac:dyDescent="0.25">
      <c r="B63" s="31"/>
      <c r="C63" s="31"/>
      <c r="D63" s="31"/>
      <c r="E63" s="37"/>
      <c r="F63" s="108" t="str">
        <f>IFERROR(INDEX('Sites Terrestres'!$B$2:$B$420,MATCH(E63,'Sites Terrestres'!$A$2:$A$420,0)),"")</f>
        <v/>
      </c>
      <c r="G63" s="146"/>
      <c r="H63" s="146"/>
      <c r="I63" s="147" t="str">
        <f t="shared" si="0"/>
        <v/>
      </c>
      <c r="J63" s="31"/>
      <c r="K63" s="29"/>
    </row>
    <row r="64" spans="2:11" x14ac:dyDescent="0.25">
      <c r="B64" s="31"/>
      <c r="C64" s="31"/>
      <c r="D64" s="31"/>
      <c r="E64" s="37"/>
      <c r="F64" s="108" t="str">
        <f>IFERROR(INDEX('Sites Terrestres'!$B$2:$B$420,MATCH(E64,'Sites Terrestres'!$A$2:$A$420,0)),"")</f>
        <v/>
      </c>
      <c r="G64" s="146"/>
      <c r="H64" s="146"/>
      <c r="I64" s="147" t="str">
        <f t="shared" si="0"/>
        <v/>
      </c>
      <c r="J64" s="31"/>
      <c r="K64" s="29"/>
    </row>
    <row r="65" spans="2:11" x14ac:dyDescent="0.25">
      <c r="B65" s="31"/>
      <c r="C65" s="31"/>
      <c r="D65" s="31"/>
      <c r="E65" s="37"/>
      <c r="F65" s="108" t="str">
        <f>IFERROR(INDEX('Sites Terrestres'!$B$2:$B$420,MATCH(E65,'Sites Terrestres'!$A$2:$A$420,0)),"")</f>
        <v/>
      </c>
      <c r="G65" s="146"/>
      <c r="H65" s="146"/>
      <c r="I65" s="147" t="str">
        <f t="shared" si="0"/>
        <v/>
      </c>
      <c r="J65" s="31"/>
      <c r="K65" s="29"/>
    </row>
    <row r="66" spans="2:11" x14ac:dyDescent="0.25">
      <c r="B66" s="31"/>
      <c r="C66" s="31"/>
      <c r="D66" s="31"/>
      <c r="E66" s="37"/>
      <c r="F66" s="108" t="str">
        <f>IFERROR(INDEX('Sites Terrestres'!$B$2:$B$420,MATCH(E66,'Sites Terrestres'!$A$2:$A$420,0)),"")</f>
        <v/>
      </c>
      <c r="G66" s="146"/>
      <c r="H66" s="146"/>
      <c r="I66" s="147" t="str">
        <f t="shared" si="0"/>
        <v/>
      </c>
      <c r="J66" s="31"/>
      <c r="K66" s="29"/>
    </row>
    <row r="67" spans="2:11" x14ac:dyDescent="0.25">
      <c r="B67" s="31"/>
      <c r="C67" s="31"/>
      <c r="D67" s="31"/>
      <c r="E67" s="37"/>
      <c r="F67" s="108" t="str">
        <f>IFERROR(INDEX('Sites Terrestres'!$B$2:$B$420,MATCH(E67,'Sites Terrestres'!$A$2:$A$420,0)),"")</f>
        <v/>
      </c>
      <c r="G67" s="146"/>
      <c r="H67" s="146"/>
      <c r="I67" s="147" t="str">
        <f t="shared" si="0"/>
        <v/>
      </c>
      <c r="J67" s="31"/>
      <c r="K67" s="29"/>
    </row>
    <row r="68" spans="2:11" x14ac:dyDescent="0.25">
      <c r="B68" s="31"/>
      <c r="C68" s="31"/>
      <c r="D68" s="31"/>
      <c r="E68" s="37"/>
      <c r="F68" s="108" t="str">
        <f>IFERROR(INDEX('Sites Terrestres'!$B$2:$B$420,MATCH(E68,'Sites Terrestres'!$A$2:$A$420,0)),"")</f>
        <v/>
      </c>
      <c r="G68" s="146"/>
      <c r="H68" s="146"/>
      <c r="I68" s="147" t="str">
        <f t="shared" si="0"/>
        <v/>
      </c>
      <c r="J68" s="31"/>
      <c r="K68" s="29"/>
    </row>
    <row r="69" spans="2:11" x14ac:dyDescent="0.25">
      <c r="B69" s="31"/>
      <c r="C69" s="31"/>
      <c r="D69" s="31"/>
      <c r="E69" s="37"/>
      <c r="F69" s="108" t="str">
        <f>IFERROR(INDEX('Sites Terrestres'!$B$2:$B$420,MATCH(E69,'Sites Terrestres'!$A$2:$A$420,0)),"")</f>
        <v/>
      </c>
      <c r="G69" s="146"/>
      <c r="H69" s="146"/>
      <c r="I69" s="147" t="str">
        <f t="shared" si="0"/>
        <v/>
      </c>
      <c r="J69" s="31"/>
      <c r="K69" s="29"/>
    </row>
    <row r="70" spans="2:11" x14ac:dyDescent="0.25">
      <c r="B70" s="31"/>
      <c r="C70" s="31"/>
      <c r="D70" s="31"/>
      <c r="E70" s="37"/>
      <c r="F70" s="108" t="str">
        <f>IFERROR(INDEX('Sites Terrestres'!$B$2:$B$420,MATCH(E70,'Sites Terrestres'!$A$2:$A$420,0)),"")</f>
        <v/>
      </c>
      <c r="G70" s="146"/>
      <c r="H70" s="146"/>
      <c r="I70" s="147" t="str">
        <f t="shared" si="0"/>
        <v/>
      </c>
      <c r="J70" s="31"/>
      <c r="K70" s="29"/>
    </row>
    <row r="71" spans="2:11" x14ac:dyDescent="0.25">
      <c r="B71" s="31"/>
      <c r="C71" s="31"/>
      <c r="D71" s="31"/>
      <c r="E71" s="37"/>
      <c r="F71" s="108" t="str">
        <f>IFERROR(INDEX('Sites Terrestres'!$B$2:$B$420,MATCH(E71,'Sites Terrestres'!$A$2:$A$420,0)),"")</f>
        <v/>
      </c>
      <c r="G71" s="146"/>
      <c r="H71" s="146"/>
      <c r="I71" s="147" t="str">
        <f t="shared" si="0"/>
        <v/>
      </c>
      <c r="J71" s="31"/>
      <c r="K71" s="29"/>
    </row>
    <row r="72" spans="2:11" x14ac:dyDescent="0.25">
      <c r="B72" s="31"/>
      <c r="C72" s="31"/>
      <c r="D72" s="31"/>
      <c r="E72" s="37"/>
      <c r="F72" s="108" t="str">
        <f>IFERROR(INDEX('Sites Terrestres'!$B$2:$B$420,MATCH(E72,'Sites Terrestres'!$A$2:$A$420,0)),"")</f>
        <v/>
      </c>
      <c r="G72" s="146"/>
      <c r="H72" s="146"/>
      <c r="I72" s="147" t="str">
        <f t="shared" si="0"/>
        <v/>
      </c>
      <c r="J72" s="31"/>
      <c r="K72" s="29"/>
    </row>
    <row r="73" spans="2:11" x14ac:dyDescent="0.25">
      <c r="B73" s="31"/>
      <c r="C73" s="31"/>
      <c r="D73" s="31"/>
      <c r="E73" s="37"/>
      <c r="F73" s="108" t="str">
        <f>IFERROR(INDEX('Sites Terrestres'!$B$2:$B$420,MATCH(E73,'Sites Terrestres'!$A$2:$A$420,0)),"")</f>
        <v/>
      </c>
      <c r="G73" s="146"/>
      <c r="H73" s="146"/>
      <c r="I73" s="147" t="str">
        <f t="shared" si="0"/>
        <v/>
      </c>
      <c r="J73" s="31"/>
      <c r="K73" s="29"/>
    </row>
    <row r="74" spans="2:11" x14ac:dyDescent="0.25">
      <c r="B74" s="31"/>
      <c r="C74" s="31"/>
      <c r="D74" s="31"/>
      <c r="E74" s="37"/>
      <c r="F74" s="108" t="str">
        <f>IFERROR(INDEX('Sites Terrestres'!$B$2:$B$420,MATCH(E74,'Sites Terrestres'!$A$2:$A$420,0)),"")</f>
        <v/>
      </c>
      <c r="G74" s="146"/>
      <c r="H74" s="146"/>
      <c r="I74" s="147" t="str">
        <f t="shared" si="0"/>
        <v/>
      </c>
      <c r="J74" s="31"/>
      <c r="K74" s="29"/>
    </row>
    <row r="75" spans="2:11" x14ac:dyDescent="0.25">
      <c r="B75" s="31"/>
      <c r="C75" s="31"/>
      <c r="D75" s="31"/>
      <c r="E75" s="37"/>
      <c r="F75" s="108" t="str">
        <f>IFERROR(INDEX('Sites Terrestres'!$B$2:$B$420,MATCH(E75,'Sites Terrestres'!$A$2:$A$420,0)),"")</f>
        <v/>
      </c>
      <c r="G75" s="146"/>
      <c r="H75" s="146"/>
      <c r="I75" s="147" t="str">
        <f t="shared" si="0"/>
        <v/>
      </c>
      <c r="J75" s="31"/>
      <c r="K75" s="29"/>
    </row>
    <row r="76" spans="2:11" x14ac:dyDescent="0.25">
      <c r="B76" s="31"/>
      <c r="C76" s="31"/>
      <c r="D76" s="31"/>
      <c r="E76" s="37"/>
      <c r="F76" s="108" t="str">
        <f>IFERROR(INDEX('Sites Terrestres'!$B$2:$B$420,MATCH(E76,'Sites Terrestres'!$A$2:$A$420,0)),"")</f>
        <v/>
      </c>
      <c r="G76" s="146"/>
      <c r="H76" s="146"/>
      <c r="I76" s="147" t="str">
        <f t="shared" ref="I76:I98" si="1">IF(G76+H76=0,"",G76+H76)</f>
        <v/>
      </c>
      <c r="J76" s="31"/>
      <c r="K76" s="29"/>
    </row>
    <row r="77" spans="2:11" x14ac:dyDescent="0.25">
      <c r="B77" s="31"/>
      <c r="C77" s="31"/>
      <c r="D77" s="31"/>
      <c r="E77" s="37"/>
      <c r="F77" s="108" t="str">
        <f>IFERROR(INDEX('Sites Terrestres'!$B$2:$B$420,MATCH(E77,'Sites Terrestres'!$A$2:$A$420,0)),"")</f>
        <v/>
      </c>
      <c r="G77" s="146"/>
      <c r="H77" s="146"/>
      <c r="I77" s="147" t="str">
        <f t="shared" si="1"/>
        <v/>
      </c>
      <c r="J77" s="31"/>
      <c r="K77" s="29"/>
    </row>
    <row r="78" spans="2:11" x14ac:dyDescent="0.25">
      <c r="B78" s="31"/>
      <c r="C78" s="31"/>
      <c r="D78" s="31"/>
      <c r="E78" s="37"/>
      <c r="F78" s="108" t="str">
        <f>IFERROR(INDEX('Sites Terrestres'!$B$2:$B$420,MATCH(E78,'Sites Terrestres'!$A$2:$A$420,0)),"")</f>
        <v/>
      </c>
      <c r="G78" s="146"/>
      <c r="H78" s="146"/>
      <c r="I78" s="147" t="str">
        <f t="shared" si="1"/>
        <v/>
      </c>
      <c r="J78" s="31"/>
      <c r="K78" s="29"/>
    </row>
    <row r="79" spans="2:11" x14ac:dyDescent="0.25">
      <c r="B79" s="31"/>
      <c r="C79" s="31"/>
      <c r="D79" s="31"/>
      <c r="E79" s="37"/>
      <c r="F79" s="108" t="str">
        <f>IFERROR(INDEX('Sites Terrestres'!$B$2:$B$420,MATCH(E79,'Sites Terrestres'!$A$2:$A$420,0)),"")</f>
        <v/>
      </c>
      <c r="G79" s="146"/>
      <c r="H79" s="146"/>
      <c r="I79" s="147" t="str">
        <f t="shared" si="1"/>
        <v/>
      </c>
      <c r="J79" s="31"/>
      <c r="K79" s="29"/>
    </row>
    <row r="80" spans="2:11" x14ac:dyDescent="0.25">
      <c r="B80" s="31"/>
      <c r="C80" s="31"/>
      <c r="D80" s="31"/>
      <c r="E80" s="37"/>
      <c r="F80" s="108" t="str">
        <f>IFERROR(INDEX('Sites Terrestres'!$B$2:$B$420,MATCH(E80,'Sites Terrestres'!$A$2:$A$420,0)),"")</f>
        <v/>
      </c>
      <c r="G80" s="146"/>
      <c r="H80" s="146"/>
      <c r="I80" s="147" t="str">
        <f t="shared" si="1"/>
        <v/>
      </c>
      <c r="J80" s="31"/>
      <c r="K80" s="29"/>
    </row>
    <row r="81" spans="2:11" x14ac:dyDescent="0.25">
      <c r="B81" s="31"/>
      <c r="C81" s="31"/>
      <c r="D81" s="31"/>
      <c r="E81" s="37"/>
      <c r="F81" s="108" t="str">
        <f>IFERROR(INDEX('Sites Terrestres'!$B$2:$B$420,MATCH(E81,'Sites Terrestres'!$A$2:$A$420,0)),"")</f>
        <v/>
      </c>
      <c r="G81" s="146"/>
      <c r="H81" s="146"/>
      <c r="I81" s="147" t="str">
        <f t="shared" si="1"/>
        <v/>
      </c>
      <c r="J81" s="31"/>
      <c r="K81" s="29"/>
    </row>
    <row r="82" spans="2:11" x14ac:dyDescent="0.25">
      <c r="B82" s="31"/>
      <c r="C82" s="31"/>
      <c r="D82" s="31"/>
      <c r="E82" s="37"/>
      <c r="F82" s="108" t="str">
        <f>IFERROR(INDEX('Sites Terrestres'!$B$2:$B$420,MATCH(E82,'Sites Terrestres'!$A$2:$A$420,0)),"")</f>
        <v/>
      </c>
      <c r="G82" s="146"/>
      <c r="H82" s="146"/>
      <c r="I82" s="147" t="str">
        <f t="shared" si="1"/>
        <v/>
      </c>
      <c r="J82" s="31"/>
      <c r="K82" s="29"/>
    </row>
    <row r="83" spans="2:11" x14ac:dyDescent="0.25">
      <c r="B83" s="31"/>
      <c r="C83" s="31"/>
      <c r="D83" s="31"/>
      <c r="E83" s="37"/>
      <c r="F83" s="108" t="str">
        <f>IFERROR(INDEX('Sites Terrestres'!$B$2:$B$420,MATCH(E83,'Sites Terrestres'!$A$2:$A$420,0)),"")</f>
        <v/>
      </c>
      <c r="G83" s="146"/>
      <c r="H83" s="146"/>
      <c r="I83" s="147" t="str">
        <f t="shared" si="1"/>
        <v/>
      </c>
      <c r="J83" s="31"/>
      <c r="K83" s="29"/>
    </row>
    <row r="84" spans="2:11" x14ac:dyDescent="0.25">
      <c r="B84" s="31"/>
      <c r="C84" s="31"/>
      <c r="D84" s="31"/>
      <c r="E84" s="37"/>
      <c r="F84" s="108" t="str">
        <f>IFERROR(INDEX('Sites Terrestres'!$B$2:$B$420,MATCH(E84,'Sites Terrestres'!$A$2:$A$420,0)),"")</f>
        <v/>
      </c>
      <c r="G84" s="146"/>
      <c r="H84" s="146"/>
      <c r="I84" s="147" t="str">
        <f t="shared" si="1"/>
        <v/>
      </c>
      <c r="J84" s="31"/>
      <c r="K84" s="29"/>
    </row>
    <row r="85" spans="2:11" x14ac:dyDescent="0.25">
      <c r="B85" s="31"/>
      <c r="C85" s="31"/>
      <c r="D85" s="31"/>
      <c r="E85" s="37"/>
      <c r="F85" s="108" t="str">
        <f>IFERROR(INDEX('Sites Terrestres'!$B$2:$B$420,MATCH(E85,'Sites Terrestres'!$A$2:$A$420,0)),"")</f>
        <v/>
      </c>
      <c r="G85" s="146"/>
      <c r="H85" s="146"/>
      <c r="I85" s="147" t="str">
        <f t="shared" si="1"/>
        <v/>
      </c>
      <c r="J85" s="31"/>
      <c r="K85" s="29"/>
    </row>
    <row r="86" spans="2:11" x14ac:dyDescent="0.25">
      <c r="B86" s="31"/>
      <c r="C86" s="31"/>
      <c r="D86" s="31"/>
      <c r="E86" s="37"/>
      <c r="F86" s="108" t="str">
        <f>IFERROR(INDEX('Sites Terrestres'!$B$2:$B$420,MATCH(E86,'Sites Terrestres'!$A$2:$A$420,0)),"")</f>
        <v/>
      </c>
      <c r="G86" s="146"/>
      <c r="H86" s="146"/>
      <c r="I86" s="147" t="str">
        <f t="shared" si="1"/>
        <v/>
      </c>
      <c r="J86" s="31"/>
      <c r="K86" s="29"/>
    </row>
    <row r="87" spans="2:11" x14ac:dyDescent="0.25">
      <c r="B87" s="31"/>
      <c r="C87" s="31"/>
      <c r="D87" s="31"/>
      <c r="E87" s="37"/>
      <c r="F87" s="108" t="str">
        <f>IFERROR(INDEX('Sites Terrestres'!$B$2:$B$420,MATCH(E87,'Sites Terrestres'!$A$2:$A$420,0)),"")</f>
        <v/>
      </c>
      <c r="G87" s="146"/>
      <c r="H87" s="146"/>
      <c r="I87" s="147" t="str">
        <f t="shared" si="1"/>
        <v/>
      </c>
      <c r="J87" s="31"/>
      <c r="K87" s="29"/>
    </row>
    <row r="88" spans="2:11" x14ac:dyDescent="0.25">
      <c r="B88" s="31"/>
      <c r="C88" s="31"/>
      <c r="D88" s="31"/>
      <c r="E88" s="37"/>
      <c r="F88" s="108" t="str">
        <f>IFERROR(INDEX('Sites Terrestres'!$B$2:$B$420,MATCH(E88,'Sites Terrestres'!$A$2:$A$420,0)),"")</f>
        <v/>
      </c>
      <c r="G88" s="146"/>
      <c r="H88" s="146"/>
      <c r="I88" s="147" t="str">
        <f t="shared" si="1"/>
        <v/>
      </c>
      <c r="J88" s="31"/>
      <c r="K88" s="29"/>
    </row>
    <row r="89" spans="2:11" x14ac:dyDescent="0.25">
      <c r="B89" s="31"/>
      <c r="C89" s="31"/>
      <c r="D89" s="31"/>
      <c r="E89" s="37"/>
      <c r="F89" s="108" t="str">
        <f>IFERROR(INDEX('Sites Terrestres'!$B$2:$B$420,MATCH(E89,'Sites Terrestres'!$A$2:$A$420,0)),"")</f>
        <v/>
      </c>
      <c r="G89" s="146"/>
      <c r="H89" s="146"/>
      <c r="I89" s="147" t="str">
        <f t="shared" si="1"/>
        <v/>
      </c>
      <c r="J89" s="31"/>
      <c r="K89" s="29"/>
    </row>
    <row r="90" spans="2:11" x14ac:dyDescent="0.25">
      <c r="B90" s="31"/>
      <c r="C90" s="31"/>
      <c r="D90" s="31"/>
      <c r="E90" s="37"/>
      <c r="F90" s="108" t="str">
        <f>IFERROR(INDEX('Sites Terrestres'!$B$2:$B$420,MATCH(E90,'Sites Terrestres'!$A$2:$A$420,0)),"")</f>
        <v/>
      </c>
      <c r="G90" s="146"/>
      <c r="H90" s="146"/>
      <c r="I90" s="147" t="str">
        <f t="shared" si="1"/>
        <v/>
      </c>
      <c r="J90" s="31"/>
      <c r="K90" s="29"/>
    </row>
    <row r="91" spans="2:11" x14ac:dyDescent="0.25">
      <c r="B91" s="31"/>
      <c r="C91" s="31"/>
      <c r="D91" s="31"/>
      <c r="E91" s="37"/>
      <c r="F91" s="108" t="str">
        <f>IFERROR(INDEX('Sites Terrestres'!$B$2:$B$420,MATCH(E91,'Sites Terrestres'!$A$2:$A$420,0)),"")</f>
        <v/>
      </c>
      <c r="G91" s="146"/>
      <c r="H91" s="146"/>
      <c r="I91" s="147" t="str">
        <f t="shared" si="1"/>
        <v/>
      </c>
      <c r="J91" s="31"/>
      <c r="K91" s="29"/>
    </row>
    <row r="92" spans="2:11" x14ac:dyDescent="0.25">
      <c r="B92" s="31"/>
      <c r="C92" s="31"/>
      <c r="D92" s="31"/>
      <c r="E92" s="37"/>
      <c r="F92" s="108" t="str">
        <f>IFERROR(INDEX('Sites Terrestres'!$B$2:$B$420,MATCH(E92,'Sites Terrestres'!$A$2:$A$420,0)),"")</f>
        <v/>
      </c>
      <c r="G92" s="146"/>
      <c r="H92" s="146"/>
      <c r="I92" s="147" t="str">
        <f t="shared" si="1"/>
        <v/>
      </c>
      <c r="J92" s="31"/>
      <c r="K92" s="29"/>
    </row>
    <row r="93" spans="2:11" x14ac:dyDescent="0.25">
      <c r="B93" s="31"/>
      <c r="C93" s="31"/>
      <c r="D93" s="31"/>
      <c r="E93" s="37"/>
      <c r="F93" s="108" t="str">
        <f>IFERROR(INDEX('Sites Terrestres'!$B$2:$B$420,MATCH(E93,'Sites Terrestres'!$A$2:$A$420,0)),"")</f>
        <v/>
      </c>
      <c r="G93" s="146"/>
      <c r="H93" s="146"/>
      <c r="I93" s="147" t="str">
        <f t="shared" si="1"/>
        <v/>
      </c>
      <c r="J93" s="31"/>
      <c r="K93" s="29"/>
    </row>
    <row r="94" spans="2:11" x14ac:dyDescent="0.25">
      <c r="B94" s="31"/>
      <c r="C94" s="31"/>
      <c r="D94" s="31"/>
      <c r="E94" s="37"/>
      <c r="F94" s="108" t="str">
        <f>IFERROR(INDEX('Sites Terrestres'!$B$2:$B$420,MATCH(E94,'Sites Terrestres'!$A$2:$A$420,0)),"")</f>
        <v/>
      </c>
      <c r="G94" s="146"/>
      <c r="H94" s="146"/>
      <c r="I94" s="147" t="str">
        <f t="shared" si="1"/>
        <v/>
      </c>
      <c r="J94" s="31"/>
      <c r="K94" s="29"/>
    </row>
    <row r="95" spans="2:11" x14ac:dyDescent="0.25">
      <c r="B95" s="31"/>
      <c r="C95" s="31"/>
      <c r="D95" s="31"/>
      <c r="E95" s="37"/>
      <c r="F95" s="108" t="str">
        <f>IFERROR(INDEX('Sites Terrestres'!$B$2:$B$420,MATCH(E95,'Sites Terrestres'!$A$2:$A$420,0)),"")</f>
        <v/>
      </c>
      <c r="G95" s="146"/>
      <c r="H95" s="146"/>
      <c r="I95" s="147" t="str">
        <f t="shared" si="1"/>
        <v/>
      </c>
      <c r="J95" s="31"/>
      <c r="K95" s="29"/>
    </row>
    <row r="96" spans="2:11" x14ac:dyDescent="0.25">
      <c r="B96" s="31"/>
      <c r="C96" s="31"/>
      <c r="D96" s="31"/>
      <c r="E96" s="37"/>
      <c r="F96" s="108" t="str">
        <f>IFERROR(INDEX('Sites Terrestres'!$B$2:$B$420,MATCH(E96,'Sites Terrestres'!$A$2:$A$420,0)),"")</f>
        <v/>
      </c>
      <c r="G96" s="146"/>
      <c r="H96" s="146"/>
      <c r="I96" s="147" t="str">
        <f t="shared" si="1"/>
        <v/>
      </c>
      <c r="J96" s="31"/>
      <c r="K96" s="29"/>
    </row>
    <row r="97" spans="2:11" x14ac:dyDescent="0.25">
      <c r="B97" s="31"/>
      <c r="C97" s="31"/>
      <c r="D97" s="31"/>
      <c r="E97" s="37"/>
      <c r="F97" s="108" t="str">
        <f>IFERROR(INDEX('Sites Terrestres'!$B$2:$B$420,MATCH(E97,'Sites Terrestres'!$A$2:$A$420,0)),"")</f>
        <v/>
      </c>
      <c r="G97" s="146"/>
      <c r="H97" s="146"/>
      <c r="I97" s="147" t="str">
        <f t="shared" si="1"/>
        <v/>
      </c>
      <c r="J97" s="31"/>
      <c r="K97" s="29"/>
    </row>
    <row r="98" spans="2:11" x14ac:dyDescent="0.25">
      <c r="B98" s="31"/>
      <c r="C98" s="31"/>
      <c r="D98" s="31"/>
      <c r="E98" s="37"/>
      <c r="F98" s="108" t="str">
        <f>IFERROR(INDEX('Sites Terrestres'!$B$2:$B$420,MATCH(E98,'Sites Terrestres'!$A$2:$A$420,0)),"")</f>
        <v/>
      </c>
      <c r="G98" s="146"/>
      <c r="H98" s="146"/>
      <c r="I98" s="147" t="str">
        <f t="shared" si="1"/>
        <v/>
      </c>
      <c r="J98" s="31"/>
      <c r="K98" s="29"/>
    </row>
    <row r="99" spans="2:11" x14ac:dyDescent="0.25">
      <c r="B99" s="29"/>
      <c r="C99" s="29"/>
      <c r="D99" s="29"/>
      <c r="E99" s="30"/>
      <c r="F99" s="30"/>
      <c r="G99" s="29"/>
      <c r="H99" s="29"/>
      <c r="I99" s="29"/>
      <c r="J99" s="29"/>
      <c r="K99" s="29"/>
    </row>
    <row r="100" spans="2:11" x14ac:dyDescent="0.25">
      <c r="B100" s="29"/>
      <c r="C100" s="29"/>
      <c r="D100" s="29"/>
      <c r="E100" s="30"/>
      <c r="F100" s="30"/>
      <c r="G100" s="29"/>
      <c r="H100" s="29"/>
      <c r="I100" s="29"/>
      <c r="J100" s="29"/>
      <c r="K100" s="29"/>
    </row>
    <row r="101" spans="2:11" x14ac:dyDescent="0.25">
      <c r="B101" s="29"/>
      <c r="C101" s="29"/>
      <c r="D101" s="29"/>
      <c r="E101" s="30"/>
      <c r="F101" s="30"/>
      <c r="G101" s="29"/>
      <c r="H101" s="29"/>
      <c r="I101" s="29"/>
      <c r="J101" s="29"/>
      <c r="K101" s="29"/>
    </row>
    <row r="102" spans="2:11" x14ac:dyDescent="0.25">
      <c r="B102" s="29"/>
      <c r="C102" s="29"/>
      <c r="D102" s="29"/>
      <c r="E102" s="30"/>
      <c r="F102" s="30"/>
      <c r="G102" s="29"/>
      <c r="H102" s="29"/>
      <c r="I102" s="29"/>
      <c r="J102" s="29"/>
      <c r="K102" s="29"/>
    </row>
    <row r="103" spans="2:11" x14ac:dyDescent="0.25">
      <c r="B103" s="29"/>
      <c r="C103" s="29"/>
      <c r="D103" s="29"/>
      <c r="E103" s="30"/>
      <c r="F103" s="30"/>
      <c r="G103" s="29"/>
      <c r="H103" s="29"/>
      <c r="I103" s="29"/>
      <c r="J103" s="29"/>
      <c r="K103" s="29"/>
    </row>
    <row r="104" spans="2:11" x14ac:dyDescent="0.25">
      <c r="B104" s="29"/>
      <c r="C104" s="29"/>
      <c r="D104" s="29"/>
      <c r="E104" s="30"/>
      <c r="F104" s="30"/>
      <c r="G104" s="29"/>
      <c r="H104" s="29"/>
      <c r="I104" s="29"/>
      <c r="J104" s="29"/>
      <c r="K104" s="29"/>
    </row>
    <row r="105" spans="2:11" x14ac:dyDescent="0.25">
      <c r="B105" s="29"/>
      <c r="C105" s="29"/>
      <c r="D105" s="29"/>
      <c r="E105" s="30"/>
      <c r="F105" s="30"/>
      <c r="G105" s="29"/>
      <c r="H105" s="29"/>
      <c r="I105" s="29"/>
      <c r="J105" s="29"/>
      <c r="K105" s="29"/>
    </row>
    <row r="106" spans="2:11" x14ac:dyDescent="0.25">
      <c r="B106" s="29"/>
      <c r="C106" s="29"/>
      <c r="D106" s="29"/>
      <c r="E106" s="30"/>
      <c r="F106" s="30"/>
      <c r="G106" s="29"/>
      <c r="H106" s="29"/>
      <c r="I106" s="29"/>
      <c r="J106" s="29"/>
      <c r="K106" s="29"/>
    </row>
    <row r="107" spans="2:11" x14ac:dyDescent="0.25">
      <c r="B107" s="29"/>
      <c r="C107" s="29"/>
      <c r="D107" s="29"/>
      <c r="E107" s="30"/>
      <c r="F107" s="30"/>
      <c r="G107" s="29"/>
      <c r="H107" s="29"/>
      <c r="I107" s="29"/>
      <c r="J107" s="29"/>
      <c r="K107" s="29"/>
    </row>
    <row r="108" spans="2:11" x14ac:dyDescent="0.25">
      <c r="E108" s="20"/>
      <c r="F108" s="20"/>
    </row>
    <row r="109" spans="2:11" x14ac:dyDescent="0.25">
      <c r="E109" s="20"/>
      <c r="F109" s="20"/>
    </row>
    <row r="110" spans="2:11" x14ac:dyDescent="0.25">
      <c r="E110" s="20"/>
      <c r="F110" s="20"/>
    </row>
    <row r="111" spans="2:11" x14ac:dyDescent="0.25">
      <c r="E111" s="20"/>
      <c r="F111" s="20"/>
    </row>
    <row r="112" spans="2:11" x14ac:dyDescent="0.25">
      <c r="E112" s="20"/>
      <c r="F112" s="20"/>
    </row>
    <row r="113" spans="5:6" x14ac:dyDescent="0.25">
      <c r="E113" s="20"/>
      <c r="F113" s="20"/>
    </row>
    <row r="114" spans="5:6" x14ac:dyDescent="0.25">
      <c r="E114" s="20"/>
      <c r="F114" s="20"/>
    </row>
    <row r="115" spans="5:6" x14ac:dyDescent="0.25">
      <c r="E115" s="20"/>
      <c r="F115" s="20"/>
    </row>
    <row r="116" spans="5:6" x14ac:dyDescent="0.25">
      <c r="E116" s="20"/>
      <c r="F116" s="20"/>
    </row>
    <row r="117" spans="5:6" x14ac:dyDescent="0.25">
      <c r="E117" s="20"/>
      <c r="F117" s="20"/>
    </row>
    <row r="118" spans="5:6" x14ac:dyDescent="0.25">
      <c r="E118" s="20"/>
      <c r="F118" s="20"/>
    </row>
    <row r="119" spans="5:6" x14ac:dyDescent="0.25">
      <c r="E119" s="20"/>
      <c r="F119" s="20"/>
    </row>
    <row r="120" spans="5:6" x14ac:dyDescent="0.25">
      <c r="E120" s="20"/>
      <c r="F120" s="20"/>
    </row>
    <row r="121" spans="5:6" x14ac:dyDescent="0.25">
      <c r="E121" s="20"/>
      <c r="F121" s="20"/>
    </row>
    <row r="122" spans="5:6" x14ac:dyDescent="0.25">
      <c r="E122" s="20"/>
      <c r="F122" s="20"/>
    </row>
    <row r="123" spans="5:6" x14ac:dyDescent="0.25">
      <c r="E123" s="20"/>
      <c r="F123" s="20"/>
    </row>
  </sheetData>
  <sheetProtection algorithmName="SHA-512" hashValue="yWtRYRQgzy+94WeYohHllmuNbVD5ySnLeoSXLcelVDbfmwA4UYCWgYTuYyqNK0vCLtE/PRtSF4r55aQHODzPEA==" saltValue="kI4IUepo1nVN0e3RYg2O5Q==" spinCount="100000" sheet="1" objects="1" scenarios="1"/>
  <mergeCells count="4">
    <mergeCell ref="B5:C5"/>
    <mergeCell ref="B6:C6"/>
    <mergeCell ref="D5:J5"/>
    <mergeCell ref="D6:J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0D8E06-D30A-4449-8909-DB92E3CA949A}">
          <x14:formula1>
            <xm:f>'Sites Terrestres'!$A$2:$A$263</xm:f>
          </x14:formula1>
          <xm:sqref>E11:E98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8"/>
  <sheetViews>
    <sheetView topLeftCell="A22" workbookViewId="0">
      <selection activeCell="B24" sqref="B24"/>
    </sheetView>
  </sheetViews>
  <sheetFormatPr baseColWidth="10" defaultRowHeight="15" x14ac:dyDescent="0.25"/>
  <cols>
    <col min="1" max="1" width="133.140625" customWidth="1"/>
    <col min="2" max="2" width="26.42578125" customWidth="1"/>
    <col min="4" max="4" width="17.5703125" bestFit="1" customWidth="1"/>
    <col min="8" max="8" width="11.42578125" customWidth="1"/>
  </cols>
  <sheetData>
    <row r="1" spans="1:4" x14ac:dyDescent="0.25">
      <c r="A1" t="s">
        <v>42</v>
      </c>
    </row>
    <row r="2" spans="1:4" x14ac:dyDescent="0.25">
      <c r="A2" t="s">
        <v>43</v>
      </c>
      <c r="D2" t="s">
        <v>1418</v>
      </c>
    </row>
    <row r="3" spans="1:4" ht="38.25" x14ac:dyDescent="0.25">
      <c r="A3" t="s">
        <v>40</v>
      </c>
      <c r="D3" s="104" t="s">
        <v>1419</v>
      </c>
    </row>
    <row r="4" spans="1:4" x14ac:dyDescent="0.25">
      <c r="A4" t="s">
        <v>39</v>
      </c>
      <c r="D4" s="104" t="s">
        <v>1420</v>
      </c>
    </row>
    <row r="5" spans="1:4" ht="25.5" x14ac:dyDescent="0.25">
      <c r="A5" t="s">
        <v>41</v>
      </c>
      <c r="D5" s="104" t="s">
        <v>1421</v>
      </c>
    </row>
    <row r="6" spans="1:4" x14ac:dyDescent="0.25">
      <c r="A6" t="s">
        <v>1417</v>
      </c>
      <c r="D6" s="104" t="s">
        <v>1422</v>
      </c>
    </row>
    <row r="7" spans="1:4" x14ac:dyDescent="0.25">
      <c r="D7" s="104" t="s">
        <v>1423</v>
      </c>
    </row>
    <row r="8" spans="1:4" x14ac:dyDescent="0.25">
      <c r="A8" s="39" t="s">
        <v>3</v>
      </c>
    </row>
    <row r="9" spans="1:4" x14ac:dyDescent="0.25">
      <c r="A9" s="39" t="s">
        <v>1426</v>
      </c>
    </row>
    <row r="10" spans="1:4" x14ac:dyDescent="0.25">
      <c r="A10" s="39" t="s">
        <v>32</v>
      </c>
    </row>
    <row r="11" spans="1:4" x14ac:dyDescent="0.25">
      <c r="A11" s="39" t="s">
        <v>33</v>
      </c>
    </row>
    <row r="12" spans="1:4" x14ac:dyDescent="0.25">
      <c r="A12" s="106" t="s">
        <v>1425</v>
      </c>
    </row>
    <row r="13" spans="1:4" x14ac:dyDescent="0.25">
      <c r="A13" s="18"/>
    </row>
    <row r="15" spans="1:4" x14ac:dyDescent="0.25">
      <c r="A15" s="18"/>
    </row>
    <row r="16" spans="1:4" x14ac:dyDescent="0.25">
      <c r="A16" s="18"/>
    </row>
    <row r="17" spans="1:3" x14ac:dyDescent="0.25">
      <c r="A17" s="18"/>
    </row>
    <row r="18" spans="1:3" x14ac:dyDescent="0.25">
      <c r="A18" s="18"/>
    </row>
    <row r="19" spans="1:3" x14ac:dyDescent="0.25">
      <c r="A19" s="18"/>
    </row>
    <row r="20" spans="1:3" x14ac:dyDescent="0.25">
      <c r="A20" s="18"/>
    </row>
    <row r="21" spans="1:3" x14ac:dyDescent="0.25">
      <c r="A21" s="18" t="s">
        <v>17</v>
      </c>
    </row>
    <row r="22" spans="1:3" ht="15.75" thickBot="1" x14ac:dyDescent="0.3">
      <c r="A22" s="18"/>
    </row>
    <row r="23" spans="1:3" ht="15.75" thickBot="1" x14ac:dyDescent="0.3">
      <c r="A23" s="18" t="s">
        <v>13</v>
      </c>
      <c r="B23" s="143" t="s">
        <v>1524</v>
      </c>
      <c r="C23" s="144">
        <v>4.05</v>
      </c>
    </row>
    <row r="24" spans="1:3" ht="26.25" thickBot="1" x14ac:dyDescent="0.3">
      <c r="A24" s="18" t="s">
        <v>18</v>
      </c>
      <c r="B24" s="143" t="s">
        <v>1520</v>
      </c>
      <c r="C24" s="144">
        <v>28.76</v>
      </c>
    </row>
    <row r="25" spans="1:3" ht="39" thickBot="1" x14ac:dyDescent="0.3">
      <c r="B25" s="143" t="s">
        <v>1521</v>
      </c>
      <c r="C25" s="144">
        <v>24.21</v>
      </c>
    </row>
    <row r="26" spans="1:3" ht="31.5" x14ac:dyDescent="0.25">
      <c r="A26" s="137" t="s">
        <v>1519</v>
      </c>
      <c r="B26" s="138" t="s">
        <v>1434</v>
      </c>
      <c r="C26" s="138" t="s">
        <v>1518</v>
      </c>
    </row>
    <row r="27" spans="1:3" ht="15.75" x14ac:dyDescent="0.25">
      <c r="A27" s="139" t="s">
        <v>1436</v>
      </c>
      <c r="B27" s="140" t="s">
        <v>1435</v>
      </c>
      <c r="C27" s="141">
        <f>IF(ISBLANK(B27),"",IF(LEFT(B27,1)="B",$C$25,$C$24))</f>
        <v>24.21</v>
      </c>
    </row>
    <row r="28" spans="1:3" ht="15.75" x14ac:dyDescent="0.25">
      <c r="A28" s="139" t="s">
        <v>1500</v>
      </c>
      <c r="B28" s="140" t="s">
        <v>1435</v>
      </c>
      <c r="C28" s="141">
        <f t="shared" ref="C28:C91" si="0">IF(ISBLANK(B28),"",IF(LEFT(B28,1)="B",$C$25,$C$24))</f>
        <v>24.21</v>
      </c>
    </row>
    <row r="29" spans="1:3" ht="15.75" x14ac:dyDescent="0.25">
      <c r="A29" s="139" t="s">
        <v>1501</v>
      </c>
      <c r="B29" s="140" t="s">
        <v>1435</v>
      </c>
      <c r="C29" s="141">
        <f t="shared" si="0"/>
        <v>24.21</v>
      </c>
    </row>
    <row r="30" spans="1:3" ht="15.75" x14ac:dyDescent="0.25">
      <c r="A30" s="139" t="s">
        <v>1502</v>
      </c>
      <c r="B30" s="140" t="s">
        <v>1435</v>
      </c>
      <c r="C30" s="141">
        <f t="shared" si="0"/>
        <v>24.21</v>
      </c>
    </row>
    <row r="31" spans="1:3" ht="15.75" x14ac:dyDescent="0.25">
      <c r="A31" s="139" t="s">
        <v>1503</v>
      </c>
      <c r="B31" s="140" t="s">
        <v>1435</v>
      </c>
      <c r="C31" s="141">
        <f t="shared" si="0"/>
        <v>24.21</v>
      </c>
    </row>
    <row r="32" spans="1:3" ht="15.75" x14ac:dyDescent="0.25">
      <c r="A32" s="139" t="s">
        <v>1504</v>
      </c>
      <c r="B32" s="140" t="s">
        <v>1435</v>
      </c>
      <c r="C32" s="141">
        <f t="shared" si="0"/>
        <v>24.21</v>
      </c>
    </row>
    <row r="33" spans="1:3" ht="15.75" x14ac:dyDescent="0.25">
      <c r="A33" s="139" t="s">
        <v>1505</v>
      </c>
      <c r="B33" s="140" t="s">
        <v>1435</v>
      </c>
      <c r="C33" s="141">
        <f t="shared" si="0"/>
        <v>24.21</v>
      </c>
    </row>
    <row r="34" spans="1:3" ht="15.75" x14ac:dyDescent="0.25">
      <c r="A34" s="139" t="s">
        <v>1506</v>
      </c>
      <c r="B34" s="140" t="s">
        <v>1435</v>
      </c>
      <c r="C34" s="141">
        <f t="shared" si="0"/>
        <v>24.21</v>
      </c>
    </row>
    <row r="35" spans="1:3" ht="15.75" x14ac:dyDescent="0.25">
      <c r="A35" s="139" t="s">
        <v>1507</v>
      </c>
      <c r="B35" s="140" t="s">
        <v>1435</v>
      </c>
      <c r="C35" s="141">
        <f t="shared" si="0"/>
        <v>24.21</v>
      </c>
    </row>
    <row r="36" spans="1:3" ht="15.75" x14ac:dyDescent="0.25">
      <c r="A36" s="139" t="s">
        <v>1499</v>
      </c>
      <c r="B36" s="140" t="s">
        <v>1435</v>
      </c>
      <c r="C36" s="141">
        <f t="shared" si="0"/>
        <v>24.21</v>
      </c>
    </row>
    <row r="37" spans="1:3" ht="15.75" x14ac:dyDescent="0.25">
      <c r="A37" s="139" t="s">
        <v>1484</v>
      </c>
      <c r="B37" s="140" t="s">
        <v>1435</v>
      </c>
      <c r="C37" s="141">
        <f t="shared" si="0"/>
        <v>24.21</v>
      </c>
    </row>
    <row r="38" spans="1:3" ht="15.75" x14ac:dyDescent="0.25">
      <c r="A38" s="139" t="s">
        <v>1492</v>
      </c>
      <c r="B38" s="140" t="s">
        <v>1435</v>
      </c>
      <c r="C38" s="141">
        <f t="shared" si="0"/>
        <v>24.21</v>
      </c>
    </row>
    <row r="39" spans="1:3" ht="15.75" x14ac:dyDescent="0.25">
      <c r="A39" s="139" t="s">
        <v>1485</v>
      </c>
      <c r="B39" s="140" t="s">
        <v>1435</v>
      </c>
      <c r="C39" s="141">
        <f t="shared" si="0"/>
        <v>24.21</v>
      </c>
    </row>
    <row r="40" spans="1:3" ht="15.75" x14ac:dyDescent="0.25">
      <c r="A40" s="139" t="s">
        <v>1486</v>
      </c>
      <c r="B40" s="140" t="s">
        <v>1435</v>
      </c>
      <c r="C40" s="141">
        <f t="shared" si="0"/>
        <v>24.21</v>
      </c>
    </row>
    <row r="41" spans="1:3" ht="15.75" x14ac:dyDescent="0.25">
      <c r="A41" s="139" t="s">
        <v>1483</v>
      </c>
      <c r="B41" s="140" t="s">
        <v>1435</v>
      </c>
      <c r="C41" s="141">
        <f t="shared" si="0"/>
        <v>24.21</v>
      </c>
    </row>
    <row r="42" spans="1:3" ht="15.75" x14ac:dyDescent="0.25">
      <c r="A42" s="139" t="s">
        <v>1488</v>
      </c>
      <c r="B42" s="140" t="s">
        <v>1435</v>
      </c>
      <c r="C42" s="141">
        <f t="shared" si="0"/>
        <v>24.21</v>
      </c>
    </row>
    <row r="43" spans="1:3" ht="15.75" x14ac:dyDescent="0.25">
      <c r="A43" s="139" t="s">
        <v>1489</v>
      </c>
      <c r="B43" s="140" t="s">
        <v>1435</v>
      </c>
      <c r="C43" s="141">
        <f t="shared" si="0"/>
        <v>24.21</v>
      </c>
    </row>
    <row r="44" spans="1:3" ht="15.75" x14ac:dyDescent="0.25">
      <c r="A44" s="139" t="s">
        <v>1490</v>
      </c>
      <c r="B44" s="140" t="s">
        <v>1435</v>
      </c>
      <c r="C44" s="141">
        <f t="shared" si="0"/>
        <v>24.21</v>
      </c>
    </row>
    <row r="45" spans="1:3" ht="15.75" x14ac:dyDescent="0.25">
      <c r="A45" s="139" t="s">
        <v>1491</v>
      </c>
      <c r="B45" s="140" t="s">
        <v>1435</v>
      </c>
      <c r="C45" s="141">
        <f t="shared" si="0"/>
        <v>24.21</v>
      </c>
    </row>
    <row r="46" spans="1:3" ht="15.75" x14ac:dyDescent="0.25">
      <c r="A46" s="139" t="s">
        <v>1487</v>
      </c>
      <c r="B46" s="140" t="s">
        <v>1435</v>
      </c>
      <c r="C46" s="141">
        <f t="shared" si="0"/>
        <v>24.21</v>
      </c>
    </row>
    <row r="47" spans="1:3" ht="15.75" x14ac:dyDescent="0.25">
      <c r="A47" s="139" t="s">
        <v>1510</v>
      </c>
      <c r="B47" s="140" t="s">
        <v>1435</v>
      </c>
      <c r="C47" s="141">
        <f t="shared" si="0"/>
        <v>24.21</v>
      </c>
    </row>
    <row r="48" spans="1:3" ht="15.75" x14ac:dyDescent="0.25">
      <c r="A48" s="139" t="s">
        <v>1509</v>
      </c>
      <c r="B48" s="140" t="s">
        <v>1435</v>
      </c>
      <c r="C48" s="141">
        <f t="shared" si="0"/>
        <v>24.21</v>
      </c>
    </row>
    <row r="49" spans="1:3" ht="15.75" x14ac:dyDescent="0.25">
      <c r="A49" s="139" t="s">
        <v>1508</v>
      </c>
      <c r="B49" s="140" t="s">
        <v>1435</v>
      </c>
      <c r="C49" s="141">
        <f t="shared" si="0"/>
        <v>24.21</v>
      </c>
    </row>
    <row r="50" spans="1:3" ht="15.75" x14ac:dyDescent="0.25">
      <c r="A50" s="139" t="s">
        <v>1511</v>
      </c>
      <c r="B50" s="140" t="s">
        <v>1435</v>
      </c>
      <c r="C50" s="141">
        <f t="shared" si="0"/>
        <v>24.21</v>
      </c>
    </row>
    <row r="51" spans="1:3" ht="15.75" x14ac:dyDescent="0.25">
      <c r="A51" s="139" t="s">
        <v>1515</v>
      </c>
      <c r="B51" s="140" t="s">
        <v>1435</v>
      </c>
      <c r="C51" s="141">
        <f t="shared" si="0"/>
        <v>24.21</v>
      </c>
    </row>
    <row r="52" spans="1:3" ht="15.75" x14ac:dyDescent="0.25">
      <c r="A52" s="139" t="s">
        <v>1512</v>
      </c>
      <c r="B52" s="140" t="s">
        <v>1435</v>
      </c>
      <c r="C52" s="141">
        <f t="shared" si="0"/>
        <v>24.21</v>
      </c>
    </row>
    <row r="53" spans="1:3" ht="15.75" x14ac:dyDescent="0.25">
      <c r="A53" s="139" t="s">
        <v>1516</v>
      </c>
      <c r="B53" s="140" t="s">
        <v>1435</v>
      </c>
      <c r="C53" s="141">
        <f t="shared" si="0"/>
        <v>24.21</v>
      </c>
    </row>
    <row r="54" spans="1:3" ht="15.75" x14ac:dyDescent="0.25">
      <c r="A54" s="139" t="s">
        <v>1513</v>
      </c>
      <c r="B54" s="140" t="s">
        <v>1435</v>
      </c>
      <c r="C54" s="141">
        <f t="shared" si="0"/>
        <v>24.21</v>
      </c>
    </row>
    <row r="55" spans="1:3" ht="15.75" x14ac:dyDescent="0.25">
      <c r="A55" s="139" t="s">
        <v>1467</v>
      </c>
      <c r="B55" s="140" t="s">
        <v>1435</v>
      </c>
      <c r="C55" s="141">
        <f t="shared" si="0"/>
        <v>24.21</v>
      </c>
    </row>
    <row r="56" spans="1:3" ht="15.75" x14ac:dyDescent="0.25">
      <c r="A56" s="139" t="s">
        <v>1447</v>
      </c>
      <c r="B56" s="142" t="s">
        <v>1437</v>
      </c>
      <c r="C56" s="141">
        <f t="shared" si="0"/>
        <v>28.76</v>
      </c>
    </row>
    <row r="57" spans="1:3" ht="15.75" x14ac:dyDescent="0.25">
      <c r="A57" s="139" t="s">
        <v>1451</v>
      </c>
      <c r="B57" s="140" t="s">
        <v>1435</v>
      </c>
      <c r="C57" s="141">
        <f t="shared" si="0"/>
        <v>24.21</v>
      </c>
    </row>
    <row r="58" spans="1:3" ht="15.75" x14ac:dyDescent="0.25">
      <c r="A58" s="139" t="s">
        <v>1514</v>
      </c>
      <c r="B58" s="140" t="s">
        <v>1435</v>
      </c>
      <c r="C58" s="141">
        <f t="shared" si="0"/>
        <v>24.21</v>
      </c>
    </row>
    <row r="59" spans="1:3" ht="15.75" x14ac:dyDescent="0.25">
      <c r="A59" s="139" t="s">
        <v>1482</v>
      </c>
      <c r="B59" s="140" t="s">
        <v>1435</v>
      </c>
      <c r="C59" s="141">
        <f t="shared" si="0"/>
        <v>24.21</v>
      </c>
    </row>
    <row r="60" spans="1:3" ht="15.75" x14ac:dyDescent="0.25">
      <c r="A60" s="139" t="s">
        <v>1438</v>
      </c>
      <c r="B60" s="142" t="s">
        <v>1437</v>
      </c>
      <c r="C60" s="141">
        <f t="shared" si="0"/>
        <v>28.76</v>
      </c>
    </row>
    <row r="61" spans="1:3" ht="15.75" x14ac:dyDescent="0.25">
      <c r="A61" s="139" t="s">
        <v>1439</v>
      </c>
      <c r="B61" s="142" t="s">
        <v>1437</v>
      </c>
      <c r="C61" s="141">
        <f t="shared" si="0"/>
        <v>28.76</v>
      </c>
    </row>
    <row r="62" spans="1:3" ht="15.75" x14ac:dyDescent="0.25">
      <c r="A62" s="139" t="s">
        <v>1442</v>
      </c>
      <c r="B62" s="142" t="s">
        <v>1437</v>
      </c>
      <c r="C62" s="141">
        <f t="shared" si="0"/>
        <v>28.76</v>
      </c>
    </row>
    <row r="63" spans="1:3" ht="15.75" x14ac:dyDescent="0.25">
      <c r="A63" s="139" t="s">
        <v>1441</v>
      </c>
      <c r="B63" s="142" t="s">
        <v>1437</v>
      </c>
      <c r="C63" s="141">
        <f t="shared" si="0"/>
        <v>28.76</v>
      </c>
    </row>
    <row r="64" spans="1:3" ht="15.75" x14ac:dyDescent="0.25">
      <c r="A64" s="139" t="s">
        <v>1443</v>
      </c>
      <c r="B64" s="142" t="s">
        <v>1437</v>
      </c>
      <c r="C64" s="141">
        <f t="shared" si="0"/>
        <v>28.76</v>
      </c>
    </row>
    <row r="65" spans="1:3" ht="15.75" x14ac:dyDescent="0.25">
      <c r="A65" s="139" t="s">
        <v>1440</v>
      </c>
      <c r="B65" s="142" t="s">
        <v>1437</v>
      </c>
      <c r="C65" s="141">
        <f t="shared" si="0"/>
        <v>28.76</v>
      </c>
    </row>
    <row r="66" spans="1:3" ht="15.75" x14ac:dyDescent="0.25">
      <c r="A66" s="139" t="s">
        <v>1481</v>
      </c>
      <c r="B66" s="140" t="s">
        <v>1435</v>
      </c>
      <c r="C66" s="141">
        <f t="shared" si="0"/>
        <v>24.21</v>
      </c>
    </row>
    <row r="67" spans="1:3" ht="15.75" x14ac:dyDescent="0.25">
      <c r="A67" s="139" t="s">
        <v>1479</v>
      </c>
      <c r="B67" s="140" t="s">
        <v>1435</v>
      </c>
      <c r="C67" s="141">
        <f t="shared" si="0"/>
        <v>24.21</v>
      </c>
    </row>
    <row r="68" spans="1:3" ht="15.75" x14ac:dyDescent="0.25">
      <c r="A68" s="139" t="s">
        <v>1455</v>
      </c>
      <c r="B68" s="140" t="s">
        <v>1435</v>
      </c>
      <c r="C68" s="141">
        <f t="shared" si="0"/>
        <v>24.21</v>
      </c>
    </row>
    <row r="69" spans="1:3" ht="15.75" x14ac:dyDescent="0.25">
      <c r="A69" s="139" t="s">
        <v>1462</v>
      </c>
      <c r="B69" s="140" t="s">
        <v>1435</v>
      </c>
      <c r="C69" s="141">
        <f t="shared" si="0"/>
        <v>24.21</v>
      </c>
    </row>
    <row r="70" spans="1:3" ht="15.75" x14ac:dyDescent="0.25">
      <c r="A70" s="139" t="s">
        <v>1459</v>
      </c>
      <c r="B70" s="140" t="s">
        <v>1435</v>
      </c>
      <c r="C70" s="141">
        <f t="shared" si="0"/>
        <v>24.21</v>
      </c>
    </row>
    <row r="71" spans="1:3" ht="15.75" x14ac:dyDescent="0.25">
      <c r="A71" s="139" t="s">
        <v>1498</v>
      </c>
      <c r="B71" s="140" t="s">
        <v>1435</v>
      </c>
      <c r="C71" s="141">
        <f t="shared" si="0"/>
        <v>24.21</v>
      </c>
    </row>
    <row r="72" spans="1:3" ht="15.75" x14ac:dyDescent="0.25">
      <c r="A72" s="139" t="s">
        <v>1497</v>
      </c>
      <c r="B72" s="140" t="s">
        <v>1435</v>
      </c>
      <c r="C72" s="141">
        <f t="shared" si="0"/>
        <v>24.21</v>
      </c>
    </row>
    <row r="73" spans="1:3" ht="15.75" x14ac:dyDescent="0.25">
      <c r="A73" s="139" t="s">
        <v>1478</v>
      </c>
      <c r="B73" s="140" t="s">
        <v>1435</v>
      </c>
      <c r="C73" s="141">
        <f t="shared" si="0"/>
        <v>24.21</v>
      </c>
    </row>
    <row r="74" spans="1:3" ht="15.75" x14ac:dyDescent="0.25">
      <c r="A74" s="139" t="s">
        <v>1450</v>
      </c>
      <c r="B74" s="140" t="s">
        <v>1435</v>
      </c>
      <c r="C74" s="141">
        <f t="shared" si="0"/>
        <v>24.21</v>
      </c>
    </row>
    <row r="75" spans="1:3" ht="15.75" x14ac:dyDescent="0.25">
      <c r="A75" s="139" t="s">
        <v>1456</v>
      </c>
      <c r="B75" s="140" t="s">
        <v>1435</v>
      </c>
      <c r="C75" s="141">
        <f t="shared" si="0"/>
        <v>24.21</v>
      </c>
    </row>
    <row r="76" spans="1:3" ht="15.75" x14ac:dyDescent="0.25">
      <c r="A76" s="139" t="s">
        <v>1445</v>
      </c>
      <c r="B76" s="142" t="s">
        <v>1437</v>
      </c>
      <c r="C76" s="141">
        <f t="shared" si="0"/>
        <v>28.76</v>
      </c>
    </row>
    <row r="77" spans="1:3" ht="15.75" x14ac:dyDescent="0.25">
      <c r="A77" s="139" t="s">
        <v>1446</v>
      </c>
      <c r="B77" s="142" t="s">
        <v>1437</v>
      </c>
      <c r="C77" s="141">
        <f t="shared" si="0"/>
        <v>28.76</v>
      </c>
    </row>
    <row r="78" spans="1:3" ht="15.75" x14ac:dyDescent="0.25">
      <c r="A78" s="139" t="s">
        <v>1480</v>
      </c>
      <c r="B78" s="140" t="s">
        <v>1435</v>
      </c>
      <c r="C78" s="141">
        <f t="shared" si="0"/>
        <v>24.21</v>
      </c>
    </row>
    <row r="79" spans="1:3" ht="15.75" x14ac:dyDescent="0.25">
      <c r="A79" s="139" t="s">
        <v>1495</v>
      </c>
      <c r="B79" s="140" t="s">
        <v>1435</v>
      </c>
      <c r="C79" s="141">
        <f t="shared" si="0"/>
        <v>24.21</v>
      </c>
    </row>
    <row r="80" spans="1:3" ht="15.75" x14ac:dyDescent="0.25">
      <c r="A80" s="139" t="s">
        <v>1496</v>
      </c>
      <c r="B80" s="140" t="s">
        <v>1435</v>
      </c>
      <c r="C80" s="141">
        <f t="shared" si="0"/>
        <v>24.21</v>
      </c>
    </row>
    <row r="81" spans="1:3" ht="15.75" x14ac:dyDescent="0.25">
      <c r="A81" s="139" t="s">
        <v>1457</v>
      </c>
      <c r="B81" s="140" t="s">
        <v>1435</v>
      </c>
      <c r="C81" s="141">
        <f t="shared" si="0"/>
        <v>24.21</v>
      </c>
    </row>
    <row r="82" spans="1:3" ht="15.75" x14ac:dyDescent="0.25">
      <c r="A82" s="139" t="s">
        <v>1517</v>
      </c>
      <c r="B82" s="140" t="s">
        <v>1435</v>
      </c>
      <c r="C82" s="141">
        <f t="shared" si="0"/>
        <v>24.21</v>
      </c>
    </row>
    <row r="83" spans="1:3" ht="15.75" x14ac:dyDescent="0.25">
      <c r="A83" s="139" t="s">
        <v>1448</v>
      </c>
      <c r="B83" s="142" t="s">
        <v>1437</v>
      </c>
      <c r="C83" s="141">
        <f t="shared" si="0"/>
        <v>28.76</v>
      </c>
    </row>
    <row r="84" spans="1:3" ht="15.75" x14ac:dyDescent="0.25">
      <c r="A84" s="139" t="s">
        <v>1444</v>
      </c>
      <c r="B84" s="142" t="s">
        <v>1437</v>
      </c>
      <c r="C84" s="141">
        <f t="shared" si="0"/>
        <v>28.76</v>
      </c>
    </row>
    <row r="85" spans="1:3" ht="15.75" x14ac:dyDescent="0.25">
      <c r="A85" s="139" t="s">
        <v>1449</v>
      </c>
      <c r="B85" s="142" t="s">
        <v>1437</v>
      </c>
      <c r="C85" s="141">
        <f t="shared" si="0"/>
        <v>28.76</v>
      </c>
    </row>
    <row r="86" spans="1:3" ht="15.75" x14ac:dyDescent="0.25">
      <c r="A86" s="139" t="s">
        <v>1452</v>
      </c>
      <c r="B86" s="140" t="s">
        <v>1435</v>
      </c>
      <c r="C86" s="141">
        <f t="shared" si="0"/>
        <v>24.21</v>
      </c>
    </row>
    <row r="87" spans="1:3" ht="15.75" x14ac:dyDescent="0.25">
      <c r="A87" s="139" t="s">
        <v>1493</v>
      </c>
      <c r="B87" s="140" t="s">
        <v>1435</v>
      </c>
      <c r="C87" s="141">
        <f t="shared" si="0"/>
        <v>24.21</v>
      </c>
    </row>
    <row r="88" spans="1:3" ht="15.75" x14ac:dyDescent="0.25">
      <c r="A88" s="139" t="s">
        <v>1494</v>
      </c>
      <c r="B88" s="140" t="s">
        <v>1435</v>
      </c>
      <c r="C88" s="141">
        <f t="shared" si="0"/>
        <v>24.21</v>
      </c>
    </row>
    <row r="89" spans="1:3" ht="15.75" x14ac:dyDescent="0.25">
      <c r="A89" s="139" t="s">
        <v>1464</v>
      </c>
      <c r="B89" s="140" t="s">
        <v>1435</v>
      </c>
      <c r="C89" s="141">
        <f t="shared" si="0"/>
        <v>24.21</v>
      </c>
    </row>
    <row r="90" spans="1:3" ht="15.75" x14ac:dyDescent="0.25">
      <c r="A90" s="139" t="s">
        <v>1461</v>
      </c>
      <c r="B90" s="140" t="s">
        <v>1435</v>
      </c>
      <c r="C90" s="141">
        <f t="shared" si="0"/>
        <v>24.21</v>
      </c>
    </row>
    <row r="91" spans="1:3" ht="15.75" x14ac:dyDescent="0.25">
      <c r="A91" s="139" t="s">
        <v>1469</v>
      </c>
      <c r="B91" s="140" t="s">
        <v>1435</v>
      </c>
      <c r="C91" s="141">
        <f t="shared" si="0"/>
        <v>24.21</v>
      </c>
    </row>
    <row r="92" spans="1:3" ht="15.75" x14ac:dyDescent="0.25">
      <c r="A92" s="139" t="s">
        <v>1472</v>
      </c>
      <c r="B92" s="140" t="s">
        <v>1435</v>
      </c>
      <c r="C92" s="141">
        <f t="shared" ref="C92:C107" si="1">IF(ISBLANK(B92),"",IF(LEFT(B92,1)="B",$C$25,$C$24))</f>
        <v>24.21</v>
      </c>
    </row>
    <row r="93" spans="1:3" ht="15.75" x14ac:dyDescent="0.25">
      <c r="A93" s="139" t="s">
        <v>1468</v>
      </c>
      <c r="B93" s="140" t="s">
        <v>1435</v>
      </c>
      <c r="C93" s="141">
        <f t="shared" si="1"/>
        <v>24.21</v>
      </c>
    </row>
    <row r="94" spans="1:3" ht="15.75" x14ac:dyDescent="0.25">
      <c r="A94" s="139" t="s">
        <v>1466</v>
      </c>
      <c r="B94" s="140" t="s">
        <v>1435</v>
      </c>
      <c r="C94" s="141">
        <f t="shared" si="1"/>
        <v>24.21</v>
      </c>
    </row>
    <row r="95" spans="1:3" ht="15.75" x14ac:dyDescent="0.25">
      <c r="A95" s="139" t="s">
        <v>1474</v>
      </c>
      <c r="B95" s="140" t="s">
        <v>1435</v>
      </c>
      <c r="C95" s="141">
        <f t="shared" si="1"/>
        <v>24.21</v>
      </c>
    </row>
    <row r="96" spans="1:3" ht="15.75" x14ac:dyDescent="0.25">
      <c r="A96" s="139" t="s">
        <v>1463</v>
      </c>
      <c r="B96" s="140" t="s">
        <v>1435</v>
      </c>
      <c r="C96" s="141">
        <f t="shared" si="1"/>
        <v>24.21</v>
      </c>
    </row>
    <row r="97" spans="1:3" ht="15.75" x14ac:dyDescent="0.25">
      <c r="A97" s="139" t="s">
        <v>1460</v>
      </c>
      <c r="B97" s="140" t="s">
        <v>1435</v>
      </c>
      <c r="C97" s="141">
        <f t="shared" si="1"/>
        <v>24.21</v>
      </c>
    </row>
    <row r="98" spans="1:3" ht="15.75" x14ac:dyDescent="0.25">
      <c r="A98" s="139" t="s">
        <v>1465</v>
      </c>
      <c r="B98" s="140" t="s">
        <v>1435</v>
      </c>
      <c r="C98" s="141">
        <f t="shared" si="1"/>
        <v>24.21</v>
      </c>
    </row>
    <row r="99" spans="1:3" ht="15.75" x14ac:dyDescent="0.25">
      <c r="A99" s="139" t="s">
        <v>1477</v>
      </c>
      <c r="B99" s="140" t="s">
        <v>1435</v>
      </c>
      <c r="C99" s="141">
        <f t="shared" si="1"/>
        <v>24.21</v>
      </c>
    </row>
    <row r="100" spans="1:3" ht="15.75" x14ac:dyDescent="0.25">
      <c r="A100" s="139" t="s">
        <v>1476</v>
      </c>
      <c r="B100" s="140" t="s">
        <v>1435</v>
      </c>
      <c r="C100" s="141">
        <f t="shared" si="1"/>
        <v>24.21</v>
      </c>
    </row>
    <row r="101" spans="1:3" ht="15.75" x14ac:dyDescent="0.25">
      <c r="A101" s="139" t="s">
        <v>1458</v>
      </c>
      <c r="B101" s="140" t="s">
        <v>1435</v>
      </c>
      <c r="C101" s="141">
        <f t="shared" si="1"/>
        <v>24.21</v>
      </c>
    </row>
    <row r="102" spans="1:3" ht="15.75" x14ac:dyDescent="0.25">
      <c r="A102" s="139" t="s">
        <v>1453</v>
      </c>
      <c r="B102" s="140" t="s">
        <v>1435</v>
      </c>
      <c r="C102" s="141">
        <f t="shared" si="1"/>
        <v>24.21</v>
      </c>
    </row>
    <row r="103" spans="1:3" ht="15.75" x14ac:dyDescent="0.25">
      <c r="A103" s="139" t="s">
        <v>1473</v>
      </c>
      <c r="B103" s="140" t="s">
        <v>1435</v>
      </c>
      <c r="C103" s="141">
        <f t="shared" si="1"/>
        <v>24.21</v>
      </c>
    </row>
    <row r="104" spans="1:3" ht="15.75" x14ac:dyDescent="0.25">
      <c r="A104" s="139" t="s">
        <v>1454</v>
      </c>
      <c r="B104" s="140" t="s">
        <v>1435</v>
      </c>
      <c r="C104" s="141">
        <f t="shared" si="1"/>
        <v>24.21</v>
      </c>
    </row>
    <row r="105" spans="1:3" ht="15.75" x14ac:dyDescent="0.25">
      <c r="A105" s="139" t="s">
        <v>1470</v>
      </c>
      <c r="B105" s="140" t="s">
        <v>1435</v>
      </c>
      <c r="C105" s="141">
        <f t="shared" si="1"/>
        <v>24.21</v>
      </c>
    </row>
    <row r="106" spans="1:3" ht="15.75" x14ac:dyDescent="0.25">
      <c r="A106" s="139" t="s">
        <v>1471</v>
      </c>
      <c r="B106" s="140" t="s">
        <v>1435</v>
      </c>
      <c r="C106" s="141">
        <f t="shared" si="1"/>
        <v>24.21</v>
      </c>
    </row>
    <row r="107" spans="1:3" ht="15.75" x14ac:dyDescent="0.25">
      <c r="A107" s="139" t="s">
        <v>1475</v>
      </c>
      <c r="B107" s="140" t="s">
        <v>1435</v>
      </c>
      <c r="C107" s="141">
        <f t="shared" si="1"/>
        <v>24.21</v>
      </c>
    </row>
    <row r="108" spans="1:3" x14ac:dyDescent="0.25">
      <c r="C108" s="141"/>
    </row>
  </sheetData>
  <sortState xmlns:xlrd2="http://schemas.microsoft.com/office/spreadsheetml/2017/richdata2" ref="A28:B107">
    <sortCondition ref="A27:A107"/>
  </sortState>
  <conditionalFormatting sqref="D3:D7 A11">
    <cfRule type="cellIs" dxfId="3" priority="3" operator="equal">
      <formula>0</formula>
    </cfRule>
  </conditionalFormatting>
  <conditionalFormatting sqref="D7">
    <cfRule type="cellIs" dxfId="2" priority="2" operator="equal">
      <formula>0</formula>
    </cfRule>
  </conditionalFormatting>
  <conditionalFormatting sqref="D3:D6 A11">
    <cfRule type="cellIs" dxfId="1" priority="1" operator="equal">
      <formula>0</formula>
    </cfRule>
  </conditionalFormatting>
  <dataValidations disablePrompts="1" count="1">
    <dataValidation type="textLength" operator="lessThanOrEqual" allowBlank="1" showInputMessage="1" showErrorMessage="1" errorTitle="Nombre de caractères" error="Nombre de caractères limité à 48" sqref="D3:D7" xr:uid="{C3613AB6-1797-48E4-8339-98A6B3AD8563}">
      <formula1>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B1:P224"/>
  <sheetViews>
    <sheetView topLeftCell="E1" workbookViewId="0">
      <selection activeCell="H31" sqref="H31"/>
    </sheetView>
  </sheetViews>
  <sheetFormatPr baseColWidth="10" defaultColWidth="9.140625" defaultRowHeight="15" x14ac:dyDescent="0.25"/>
  <cols>
    <col min="1" max="1" width="1.7109375" style="18" customWidth="1"/>
    <col min="2" max="2" width="9.140625" style="18"/>
    <col min="3" max="3" width="29" style="18" customWidth="1"/>
    <col min="4" max="9" width="30.85546875" style="18" customWidth="1"/>
    <col min="10" max="10" width="16.140625" style="18" customWidth="1"/>
    <col min="11" max="12" width="13.85546875" style="18" customWidth="1"/>
    <col min="13" max="13" width="15.140625" style="18" customWidth="1"/>
    <col min="14" max="14" width="22.7109375" style="18" customWidth="1"/>
    <col min="15" max="16384" width="9.140625" style="18"/>
  </cols>
  <sheetData>
    <row r="1" spans="2:16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2:16" ht="30" x14ac:dyDescent="0.4">
      <c r="B2" s="110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2:16" ht="18" x14ac:dyDescent="0.25">
      <c r="B3" s="112" t="s">
        <v>31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2:16" x14ac:dyDescent="0.25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2:16" ht="18" x14ac:dyDescent="0.25">
      <c r="B5" s="185" t="s">
        <v>20</v>
      </c>
      <c r="C5" s="185"/>
      <c r="D5" s="184" t="str">
        <f>IF(ISBLANK(NOTICE!D3),"",NOTICE!D3)</f>
        <v/>
      </c>
      <c r="E5" s="184"/>
      <c r="F5" s="184"/>
      <c r="G5" s="184"/>
      <c r="H5" s="184"/>
      <c r="I5" s="184"/>
      <c r="J5" s="184"/>
      <c r="K5" s="184"/>
      <c r="L5" s="184"/>
      <c r="M5" s="29"/>
      <c r="N5" s="29"/>
      <c r="O5" s="29"/>
      <c r="P5" s="29"/>
    </row>
    <row r="6" spans="2:16" ht="18" x14ac:dyDescent="0.25">
      <c r="B6" s="185" t="s">
        <v>21</v>
      </c>
      <c r="C6" s="185"/>
      <c r="D6" s="184" t="str">
        <f>IF(ISBLANK(NOTICE!D4),"",NOTICE!D4)</f>
        <v/>
      </c>
      <c r="E6" s="184"/>
      <c r="F6" s="184"/>
      <c r="G6" s="184"/>
      <c r="H6" s="184"/>
      <c r="I6" s="184"/>
      <c r="J6" s="184"/>
      <c r="K6" s="184"/>
      <c r="L6" s="184"/>
      <c r="M6" s="29"/>
      <c r="N6" s="29"/>
      <c r="O6" s="29"/>
      <c r="P6" s="29"/>
    </row>
    <row r="7" spans="2:16" x14ac:dyDescent="0.25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2:16" ht="15.75" thickBot="1" x14ac:dyDescent="0.3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2:16" ht="16.5" thickBot="1" x14ac:dyDescent="0.3">
      <c r="B9" s="29"/>
      <c r="C9" s="29"/>
      <c r="D9" s="114" t="s">
        <v>22</v>
      </c>
      <c r="E9" s="115"/>
      <c r="F9" s="115"/>
      <c r="G9" s="115"/>
      <c r="H9" s="115"/>
      <c r="I9" s="115"/>
      <c r="J9" s="149">
        <f>M67</f>
        <v>0</v>
      </c>
      <c r="K9" s="153" t="str">
        <f>IF(COUNTIF(M14:M66,"Les colonnes G, L et M doivent être renseignées")&gt;1,"Les colonnes G, L et M doivent être renseignées","")</f>
        <v/>
      </c>
      <c r="L9" s="29"/>
      <c r="M9" s="29"/>
      <c r="N9" s="29"/>
      <c r="O9" s="29"/>
      <c r="P9" s="29"/>
    </row>
    <row r="10" spans="2:16" x14ac:dyDescent="0.25"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</row>
    <row r="11" spans="2:16" ht="15.75" thickBo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</row>
    <row r="12" spans="2:16" ht="60.6" customHeight="1" x14ac:dyDescent="0.25">
      <c r="B12" s="29"/>
      <c r="C12" s="186" t="s">
        <v>38</v>
      </c>
      <c r="D12" s="188" t="s">
        <v>23</v>
      </c>
      <c r="E12" s="188" t="s">
        <v>1523</v>
      </c>
      <c r="F12" s="188" t="s">
        <v>34</v>
      </c>
      <c r="G12" s="188" t="s">
        <v>1530</v>
      </c>
      <c r="H12" s="188" t="s">
        <v>35</v>
      </c>
      <c r="I12" s="188" t="s">
        <v>1412</v>
      </c>
      <c r="J12" s="116" t="s">
        <v>1522</v>
      </c>
      <c r="K12" s="116" t="s">
        <v>36</v>
      </c>
      <c r="L12" s="116" t="s">
        <v>1413</v>
      </c>
      <c r="M12" s="116" t="s">
        <v>37</v>
      </c>
      <c r="N12" s="29"/>
      <c r="O12" s="29"/>
      <c r="P12" s="29"/>
    </row>
    <row r="13" spans="2:16" ht="15.75" thickBot="1" x14ac:dyDescent="0.3">
      <c r="B13" s="29"/>
      <c r="C13" s="187"/>
      <c r="D13" s="189"/>
      <c r="E13" s="189"/>
      <c r="F13" s="189"/>
      <c r="G13" s="189"/>
      <c r="H13" s="189"/>
      <c r="I13" s="189"/>
      <c r="J13" s="117" t="s">
        <v>1414</v>
      </c>
      <c r="K13" s="117" t="s">
        <v>24</v>
      </c>
      <c r="L13" s="117" t="s">
        <v>1415</v>
      </c>
      <c r="M13" s="117" t="s">
        <v>1433</v>
      </c>
      <c r="N13" s="29"/>
      <c r="O13" s="29"/>
      <c r="P13" s="29"/>
    </row>
    <row r="14" spans="2:16" x14ac:dyDescent="0.25">
      <c r="B14" s="29"/>
      <c r="C14" s="32"/>
      <c r="D14" s="33"/>
      <c r="E14" s="33"/>
      <c r="F14" s="33"/>
      <c r="G14" s="155"/>
      <c r="H14" s="154"/>
      <c r="I14" s="109" t="str">
        <f>IFERROR(INDEX('Sites Terrestres'!$B$2:$B$420,MATCH(H14,'Sites Terrestres'!$A$2:$A$420,0)),"")</f>
        <v/>
      </c>
      <c r="J14" s="150" t="str">
        <f>IF(E14="Catégorie A ou assimilé",Qualification!$C$24,IF(E14="Catégorie B ou C ou assimilé",Qualification!$C$25,IF(E14="Stagiaire",Qualification!$C$23,"")))</f>
        <v/>
      </c>
      <c r="K14" s="156"/>
      <c r="L14" s="156"/>
      <c r="M14" s="151" t="str">
        <f>IF(ISBLANK(E14),"",IF(OR((K14)="",ISBLANK(L14),ISBLANK(G14)),"Les colonnes G, K et L doivent être renseignées",J14*L14))</f>
        <v/>
      </c>
      <c r="N14" s="29"/>
      <c r="O14" s="29"/>
      <c r="P14" s="29"/>
    </row>
    <row r="15" spans="2:16" ht="21.75" customHeight="1" x14ac:dyDescent="0.25">
      <c r="B15" s="29"/>
      <c r="C15" s="32"/>
      <c r="D15" s="33"/>
      <c r="E15" s="33"/>
      <c r="F15" s="33"/>
      <c r="G15" s="155"/>
      <c r="H15" s="154"/>
      <c r="I15" s="109" t="str">
        <f>IFERROR(INDEX('Sites Terrestres'!$B$2:$B$420,MATCH(H15,'Sites Terrestres'!$A$2:$A$420,0)),"")</f>
        <v/>
      </c>
      <c r="J15" s="150" t="str">
        <f>IF(E15="Catégorie A ou assimilé",Qualification!$C$24,IF(E15="Catégorie B ou C ou assimilé",Qualification!$C$25,IF(E15="Stagiaire",Qualification!$C$23,"")))</f>
        <v/>
      </c>
      <c r="K15" s="156"/>
      <c r="L15" s="156"/>
      <c r="M15" s="151" t="str">
        <f t="shared" ref="M15:M66" si="0">IF(ISBLANK(E15),"",IF(OR((K15)="",ISBLANK(L15),ISBLANK(G15)),"Les colonnes G, K et L doivent être renseignées",J15*L15))</f>
        <v/>
      </c>
      <c r="N15" s="29"/>
      <c r="O15" s="29"/>
      <c r="P15" s="29"/>
    </row>
    <row r="16" spans="2:16" x14ac:dyDescent="0.25">
      <c r="B16" s="29"/>
      <c r="C16" s="32"/>
      <c r="D16" s="33"/>
      <c r="E16" s="33"/>
      <c r="F16" s="33"/>
      <c r="G16" s="155"/>
      <c r="H16" s="154"/>
      <c r="I16" s="109" t="str">
        <f>IFERROR(INDEX('Sites Terrestres'!$B$2:$B$420,MATCH(H16,'Sites Terrestres'!$A$2:$A$420,0)),"")</f>
        <v/>
      </c>
      <c r="J16" s="150" t="str">
        <f>IF(E16="Catégorie A ou assimilé",Qualification!$C$24,IF(E16="Catégorie B ou C ou assimilé",Qualification!$C$25,IF(E16="Stagiaire",Qualification!$C$23,"")))</f>
        <v/>
      </c>
      <c r="K16" s="156"/>
      <c r="L16" s="156"/>
      <c r="M16" s="151" t="str">
        <f t="shared" si="0"/>
        <v/>
      </c>
      <c r="N16" s="29"/>
      <c r="O16" s="29"/>
      <c r="P16" s="29"/>
    </row>
    <row r="17" spans="2:16" x14ac:dyDescent="0.25">
      <c r="B17" s="29"/>
      <c r="C17" s="32"/>
      <c r="D17" s="33"/>
      <c r="E17" s="33"/>
      <c r="F17" s="33"/>
      <c r="G17" s="155"/>
      <c r="H17" s="154"/>
      <c r="I17" s="109" t="str">
        <f>IFERROR(INDEX('Sites Terrestres'!$B$2:$B$420,MATCH(H17,'Sites Terrestres'!$A$2:$A$420,0)),"")</f>
        <v/>
      </c>
      <c r="J17" s="150" t="str">
        <f>IF(E17="Catégorie A ou assimilé",Qualification!$C$24,IF(E17="Catégorie B ou C ou assimilé",Qualification!$C$25,IF(E17="Stagiaire",Qualification!$C$23,"")))</f>
        <v/>
      </c>
      <c r="K17" s="156"/>
      <c r="L17" s="156"/>
      <c r="M17" s="151" t="str">
        <f t="shared" si="0"/>
        <v/>
      </c>
      <c r="N17" s="29"/>
      <c r="O17" s="29"/>
      <c r="P17" s="29"/>
    </row>
    <row r="18" spans="2:16" x14ac:dyDescent="0.25">
      <c r="B18" s="29"/>
      <c r="C18" s="32"/>
      <c r="D18" s="33"/>
      <c r="E18" s="33"/>
      <c r="F18" s="33"/>
      <c r="G18" s="155"/>
      <c r="H18" s="154"/>
      <c r="I18" s="109" t="str">
        <f>IFERROR(INDEX('Sites Terrestres'!$B$2:$B$420,MATCH(H18,'Sites Terrestres'!$A$2:$A$420,0)),"")</f>
        <v/>
      </c>
      <c r="J18" s="150" t="str">
        <f>IF(E18="Catégorie A ou assimilé",Qualification!$C$24,IF(E18="Catégorie B ou C ou assimilé",Qualification!$C$25,IF(E18="Stagiaire",Qualification!$C$23,"")))</f>
        <v/>
      </c>
      <c r="K18" s="156"/>
      <c r="L18" s="156"/>
      <c r="M18" s="151" t="str">
        <f t="shared" si="0"/>
        <v/>
      </c>
      <c r="N18" s="29"/>
      <c r="O18" s="29"/>
      <c r="P18" s="29"/>
    </row>
    <row r="19" spans="2:16" x14ac:dyDescent="0.25">
      <c r="B19" s="29"/>
      <c r="C19" s="32"/>
      <c r="D19" s="33"/>
      <c r="E19" s="33"/>
      <c r="F19" s="33"/>
      <c r="G19" s="155"/>
      <c r="H19" s="154"/>
      <c r="I19" s="109" t="str">
        <f>IFERROR(INDEX('Sites Terrestres'!$B$2:$B$420,MATCH(H19,'Sites Terrestres'!$A$2:$A$420,0)),"")</f>
        <v/>
      </c>
      <c r="J19" s="150" t="str">
        <f>IF(E19="Catégorie A ou assimilé",Qualification!$C$24,IF(E19="Catégorie B ou C ou assimilé",Qualification!$C$25,IF(E19="Stagiaire",Qualification!$C$23,"")))</f>
        <v/>
      </c>
      <c r="K19" s="156"/>
      <c r="L19" s="156"/>
      <c r="M19" s="151" t="str">
        <f t="shared" si="0"/>
        <v/>
      </c>
      <c r="N19" s="29"/>
      <c r="O19" s="29"/>
      <c r="P19" s="29"/>
    </row>
    <row r="20" spans="2:16" x14ac:dyDescent="0.25">
      <c r="B20" s="29"/>
      <c r="C20" s="34"/>
      <c r="D20" s="33"/>
      <c r="E20" s="33"/>
      <c r="F20" s="33"/>
      <c r="G20" s="155"/>
      <c r="H20" s="154"/>
      <c r="I20" s="109" t="str">
        <f>IFERROR(INDEX('Sites Terrestres'!$B$2:$B$420,MATCH(H20,'Sites Terrestres'!$A$2:$A$420,0)),"")</f>
        <v/>
      </c>
      <c r="J20" s="150" t="str">
        <f>IF(E20="Catégorie A ou assimilé",Qualification!$C$24,IF(E20="Catégorie B ou C ou assimilé",Qualification!$C$25,IF(E20="Stagiaire",Qualification!$C$23,"")))</f>
        <v/>
      </c>
      <c r="K20" s="157"/>
      <c r="L20" s="157"/>
      <c r="M20" s="151" t="str">
        <f t="shared" si="0"/>
        <v/>
      </c>
      <c r="N20" s="29"/>
      <c r="O20" s="29"/>
      <c r="P20" s="29"/>
    </row>
    <row r="21" spans="2:16" x14ac:dyDescent="0.25">
      <c r="B21" s="29"/>
      <c r="C21" s="34"/>
      <c r="D21" s="33"/>
      <c r="E21" s="33"/>
      <c r="F21" s="33"/>
      <c r="G21" s="155"/>
      <c r="H21" s="154"/>
      <c r="I21" s="109" t="str">
        <f>IFERROR(INDEX('Sites Terrestres'!$B$2:$B$420,MATCH(H21,'Sites Terrestres'!$A$2:$A$420,0)),"")</f>
        <v/>
      </c>
      <c r="J21" s="150" t="str">
        <f>IF(E21="Catégorie A ou assimilé",Qualification!$C$24,IF(E21="Catégorie B ou C ou assimilé",Qualification!$C$25,IF(E21="Stagiaire",Qualification!$C$23,"")))</f>
        <v/>
      </c>
      <c r="K21" s="157"/>
      <c r="L21" s="157"/>
      <c r="M21" s="151" t="str">
        <f t="shared" si="0"/>
        <v/>
      </c>
      <c r="N21" s="29"/>
      <c r="O21" s="29"/>
      <c r="P21" s="29"/>
    </row>
    <row r="22" spans="2:16" x14ac:dyDescent="0.25">
      <c r="B22" s="29"/>
      <c r="C22" s="34"/>
      <c r="D22" s="33"/>
      <c r="E22" s="33"/>
      <c r="F22" s="33"/>
      <c r="G22" s="155"/>
      <c r="H22" s="154"/>
      <c r="I22" s="109" t="str">
        <f>IFERROR(INDEX('Sites Terrestres'!$B$2:$B$420,MATCH(H22,'Sites Terrestres'!$A$2:$A$420,0)),"")</f>
        <v/>
      </c>
      <c r="J22" s="150" t="str">
        <f>IF(E22="Catégorie A ou assimilé",Qualification!$C$24,IF(E22="Catégorie B ou C ou assimilé",Qualification!$C$25,IF(E22="Stagiaire",Qualification!$C$23,"")))</f>
        <v/>
      </c>
      <c r="K22" s="157"/>
      <c r="L22" s="157"/>
      <c r="M22" s="151" t="str">
        <f t="shared" si="0"/>
        <v/>
      </c>
      <c r="N22" s="29"/>
      <c r="O22" s="29"/>
      <c r="P22" s="29"/>
    </row>
    <row r="23" spans="2:16" x14ac:dyDescent="0.25">
      <c r="B23" s="29"/>
      <c r="C23" s="34"/>
      <c r="D23" s="33"/>
      <c r="E23" s="33"/>
      <c r="F23" s="33"/>
      <c r="G23" s="155"/>
      <c r="H23" s="154"/>
      <c r="I23" s="109" t="str">
        <f>IFERROR(INDEX('Sites Terrestres'!$B$2:$B$420,MATCH(H23,'Sites Terrestres'!$A$2:$A$420,0)),"")</f>
        <v/>
      </c>
      <c r="J23" s="150" t="str">
        <f>IF(E23="Catégorie A ou assimilé",Qualification!$C$24,IF(E23="Catégorie B ou C ou assimilé",Qualification!$C$25,IF(E23="Stagiaire",Qualification!$C$23,"")))</f>
        <v/>
      </c>
      <c r="K23" s="157"/>
      <c r="L23" s="157"/>
      <c r="M23" s="151" t="str">
        <f t="shared" si="0"/>
        <v/>
      </c>
      <c r="N23" s="29"/>
      <c r="O23" s="29"/>
      <c r="P23" s="29"/>
    </row>
    <row r="24" spans="2:16" x14ac:dyDescent="0.25">
      <c r="B24" s="29"/>
      <c r="C24" s="34"/>
      <c r="D24" s="33"/>
      <c r="E24" s="33"/>
      <c r="F24" s="33"/>
      <c r="G24" s="155"/>
      <c r="H24" s="154"/>
      <c r="I24" s="109" t="str">
        <f>IFERROR(INDEX('Sites Terrestres'!$B$2:$B$420,MATCH(H24,'Sites Terrestres'!$A$2:$A$420,0)),"")</f>
        <v/>
      </c>
      <c r="J24" s="150" t="str">
        <f>IF(E24="Catégorie A ou assimilé",Qualification!$C$24,IF(E24="Catégorie B ou C ou assimilé",Qualification!$C$25,IF(E24="Stagiaire",Qualification!$C$23,"")))</f>
        <v/>
      </c>
      <c r="K24" s="157"/>
      <c r="L24" s="157"/>
      <c r="M24" s="151" t="str">
        <f t="shared" si="0"/>
        <v/>
      </c>
      <c r="N24" s="29"/>
      <c r="O24" s="29"/>
      <c r="P24" s="29"/>
    </row>
    <row r="25" spans="2:16" x14ac:dyDescent="0.25">
      <c r="B25" s="29"/>
      <c r="C25" s="35"/>
      <c r="D25" s="33"/>
      <c r="E25" s="33"/>
      <c r="F25" s="33"/>
      <c r="G25" s="155"/>
      <c r="H25" s="154"/>
      <c r="I25" s="109" t="str">
        <f>IFERROR(INDEX('Sites Terrestres'!$B$2:$B$420,MATCH(H25,'Sites Terrestres'!$A$2:$A$420,0)),"")</f>
        <v/>
      </c>
      <c r="J25" s="150" t="str">
        <f>IF(E25="Catégorie A ou assimilé",Qualification!$C$24,IF(E25="Catégorie B ou C ou assimilé",Qualification!$C$25,IF(E25="Stagiaire",Qualification!$C$23,"")))</f>
        <v/>
      </c>
      <c r="K25" s="157"/>
      <c r="L25" s="157"/>
      <c r="M25" s="151" t="str">
        <f t="shared" si="0"/>
        <v/>
      </c>
      <c r="N25" s="29"/>
      <c r="O25" s="29"/>
      <c r="P25" s="29"/>
    </row>
    <row r="26" spans="2:16" x14ac:dyDescent="0.25">
      <c r="B26" s="29"/>
      <c r="C26" s="35"/>
      <c r="D26" s="33"/>
      <c r="E26" s="33"/>
      <c r="F26" s="33"/>
      <c r="G26" s="155"/>
      <c r="H26" s="154"/>
      <c r="I26" s="109" t="str">
        <f>IFERROR(INDEX('Sites Terrestres'!$B$2:$B$420,MATCH(H26,'Sites Terrestres'!$A$2:$A$420,0)),"")</f>
        <v/>
      </c>
      <c r="J26" s="150" t="str">
        <f>IF(E26="Catégorie A ou assimilé",Qualification!$C$24,IF(E26="Catégorie B ou C ou assimilé",Qualification!$C$25,IF(E26="Stagiaire",Qualification!$C$23,"")))</f>
        <v/>
      </c>
      <c r="K26" s="157"/>
      <c r="L26" s="157"/>
      <c r="M26" s="151" t="str">
        <f t="shared" si="0"/>
        <v/>
      </c>
      <c r="N26" s="29"/>
      <c r="O26" s="29"/>
      <c r="P26" s="29"/>
    </row>
    <row r="27" spans="2:16" x14ac:dyDescent="0.25">
      <c r="B27" s="29"/>
      <c r="C27" s="35"/>
      <c r="D27" s="33"/>
      <c r="E27" s="33"/>
      <c r="F27" s="33"/>
      <c r="G27" s="155"/>
      <c r="H27" s="154"/>
      <c r="I27" s="109" t="str">
        <f>IFERROR(INDEX('Sites Terrestres'!$B$2:$B$420,MATCH(H27,'Sites Terrestres'!$A$2:$A$420,0)),"")</f>
        <v/>
      </c>
      <c r="J27" s="150" t="str">
        <f>IF(E27="Catégorie A ou assimilé",Qualification!$C$24,IF(E27="Catégorie B ou C ou assimilé",Qualification!$C$25,IF(E27="Stagiaire",Qualification!$C$23,"")))</f>
        <v/>
      </c>
      <c r="K27" s="157"/>
      <c r="L27" s="157"/>
      <c r="M27" s="151" t="str">
        <f t="shared" si="0"/>
        <v/>
      </c>
      <c r="N27" s="29"/>
      <c r="O27" s="29"/>
      <c r="P27" s="29"/>
    </row>
    <row r="28" spans="2:16" x14ac:dyDescent="0.25">
      <c r="B28" s="29"/>
      <c r="C28" s="35"/>
      <c r="D28" s="33"/>
      <c r="E28" s="33"/>
      <c r="F28" s="33"/>
      <c r="G28" s="155"/>
      <c r="H28" s="154"/>
      <c r="I28" s="109" t="str">
        <f>IFERROR(INDEX('Sites Terrestres'!$B$2:$B$420,MATCH(H28,'Sites Terrestres'!$A$2:$A$420,0)),"")</f>
        <v/>
      </c>
      <c r="J28" s="150" t="str">
        <f>IF(E28="Catégorie A ou assimilé",Qualification!$C$24,IF(E28="Catégorie B ou C ou assimilé",Qualification!$C$25,IF(E28="Stagiaire",Qualification!$C$23,"")))</f>
        <v/>
      </c>
      <c r="K28" s="157"/>
      <c r="L28" s="157"/>
      <c r="M28" s="151" t="str">
        <f t="shared" si="0"/>
        <v/>
      </c>
      <c r="N28" s="29"/>
      <c r="O28" s="29"/>
      <c r="P28" s="29"/>
    </row>
    <row r="29" spans="2:16" x14ac:dyDescent="0.25">
      <c r="B29" s="29"/>
      <c r="C29" s="35"/>
      <c r="D29" s="33"/>
      <c r="E29" s="33"/>
      <c r="F29" s="33"/>
      <c r="G29" s="155"/>
      <c r="H29" s="154"/>
      <c r="I29" s="109" t="str">
        <f>IFERROR(INDEX('Sites Terrestres'!$B$2:$B$420,MATCH(H29,'Sites Terrestres'!$A$2:$A$420,0)),"")</f>
        <v/>
      </c>
      <c r="J29" s="150" t="str">
        <f>IF(E29="Catégorie A ou assimilé",Qualification!$C$24,IF(E29="Catégorie B ou C ou assimilé",Qualification!$C$25,IF(E29="Stagiaire",Qualification!$C$23,"")))</f>
        <v/>
      </c>
      <c r="K29" s="157"/>
      <c r="L29" s="157"/>
      <c r="M29" s="151" t="str">
        <f t="shared" si="0"/>
        <v/>
      </c>
      <c r="N29" s="29"/>
      <c r="O29" s="29"/>
      <c r="P29" s="29"/>
    </row>
    <row r="30" spans="2:16" x14ac:dyDescent="0.25">
      <c r="B30" s="29"/>
      <c r="C30" s="35"/>
      <c r="D30" s="33"/>
      <c r="E30" s="33"/>
      <c r="F30" s="33"/>
      <c r="G30" s="155"/>
      <c r="H30" s="154"/>
      <c r="I30" s="109" t="str">
        <f>IFERROR(INDEX('Sites Terrestres'!$B$2:$B$420,MATCH(H30,'Sites Terrestres'!$A$2:$A$420,0)),"")</f>
        <v/>
      </c>
      <c r="J30" s="150" t="str">
        <f>IF(E30="Catégorie A ou assimilé",Qualification!$C$24,IF(E30="Catégorie B ou C ou assimilé",Qualification!$C$25,IF(E30="Stagiaire",Qualification!$C$23,"")))</f>
        <v/>
      </c>
      <c r="K30" s="157"/>
      <c r="L30" s="157"/>
      <c r="M30" s="151" t="str">
        <f t="shared" si="0"/>
        <v/>
      </c>
      <c r="N30" s="29"/>
      <c r="O30" s="29"/>
      <c r="P30" s="29"/>
    </row>
    <row r="31" spans="2:16" x14ac:dyDescent="0.25">
      <c r="B31" s="29"/>
      <c r="C31" s="35"/>
      <c r="D31" s="33"/>
      <c r="E31" s="33"/>
      <c r="F31" s="33"/>
      <c r="G31" s="155"/>
      <c r="H31" s="154"/>
      <c r="I31" s="109" t="str">
        <f>IFERROR(INDEX('Sites Terrestres'!$B$2:$B$420,MATCH(H31,'Sites Terrestres'!$A$2:$A$420,0)),"")</f>
        <v/>
      </c>
      <c r="J31" s="150" t="str">
        <f>IF(E31="Catégorie A ou assimilé",Qualification!$C$24,IF(E31="Catégorie B ou C ou assimilé",Qualification!$C$25,IF(E31="Stagiaire",Qualification!$C$23,"")))</f>
        <v/>
      </c>
      <c r="K31" s="157"/>
      <c r="L31" s="157"/>
      <c r="M31" s="151" t="str">
        <f t="shared" si="0"/>
        <v/>
      </c>
      <c r="N31" s="29"/>
      <c r="O31" s="29"/>
      <c r="P31" s="29"/>
    </row>
    <row r="32" spans="2:16" x14ac:dyDescent="0.25">
      <c r="B32" s="29"/>
      <c r="C32" s="35"/>
      <c r="D32" s="33"/>
      <c r="E32" s="33"/>
      <c r="F32" s="33"/>
      <c r="G32" s="155"/>
      <c r="H32" s="154"/>
      <c r="I32" s="109" t="str">
        <f>IFERROR(INDEX('Sites Terrestres'!$B$2:$B$420,MATCH(H32,'Sites Terrestres'!$A$2:$A$420,0)),"")</f>
        <v/>
      </c>
      <c r="J32" s="150" t="str">
        <f>IF(E32="Catégorie A ou assimilé",Qualification!$C$24,IF(E32="Catégorie B ou C ou assimilé",Qualification!$C$25,IF(E32="Stagiaire",Qualification!$C$23,"")))</f>
        <v/>
      </c>
      <c r="K32" s="157"/>
      <c r="L32" s="157"/>
      <c r="M32" s="151" t="str">
        <f t="shared" si="0"/>
        <v/>
      </c>
      <c r="N32" s="29"/>
      <c r="O32" s="29"/>
      <c r="P32" s="29"/>
    </row>
    <row r="33" spans="2:16" x14ac:dyDescent="0.25">
      <c r="B33" s="29"/>
      <c r="C33" s="35"/>
      <c r="D33" s="33"/>
      <c r="E33" s="33"/>
      <c r="F33" s="33"/>
      <c r="G33" s="155"/>
      <c r="H33" s="154"/>
      <c r="I33" s="109" t="str">
        <f>IFERROR(INDEX('Sites Terrestres'!$B$2:$B$420,MATCH(H33,'Sites Terrestres'!$A$2:$A$420,0)),"")</f>
        <v/>
      </c>
      <c r="J33" s="150" t="str">
        <f>IF(E33="Catégorie A ou assimilé",Qualification!$C$24,IF(E33="Catégorie B ou C ou assimilé",Qualification!$C$25,IF(E33="Stagiaire",Qualification!$C$23,"")))</f>
        <v/>
      </c>
      <c r="K33" s="157"/>
      <c r="L33" s="157"/>
      <c r="M33" s="151" t="str">
        <f t="shared" si="0"/>
        <v/>
      </c>
      <c r="N33" s="29"/>
      <c r="O33" s="29"/>
      <c r="P33" s="29"/>
    </row>
    <row r="34" spans="2:16" x14ac:dyDescent="0.25">
      <c r="B34" s="29"/>
      <c r="C34" s="35"/>
      <c r="D34" s="33"/>
      <c r="E34" s="33"/>
      <c r="F34" s="33"/>
      <c r="G34" s="155"/>
      <c r="H34" s="154"/>
      <c r="I34" s="109" t="str">
        <f>IFERROR(INDEX('Sites Terrestres'!$B$2:$B$420,MATCH(H34,'Sites Terrestres'!$A$2:$A$420,0)),"")</f>
        <v/>
      </c>
      <c r="J34" s="150" t="str">
        <f>IF(E34="Catégorie A ou assimilé",Qualification!$C$24,IF(E34="Catégorie B ou C ou assimilé",Qualification!$C$25,IF(E34="Stagiaire",Qualification!$C$23,"")))</f>
        <v/>
      </c>
      <c r="K34" s="157"/>
      <c r="L34" s="157"/>
      <c r="M34" s="151" t="str">
        <f t="shared" si="0"/>
        <v/>
      </c>
      <c r="N34" s="29"/>
      <c r="O34" s="29"/>
      <c r="P34" s="29"/>
    </row>
    <row r="35" spans="2:16" x14ac:dyDescent="0.25">
      <c r="B35" s="29"/>
      <c r="C35" s="35"/>
      <c r="D35" s="33"/>
      <c r="E35" s="33"/>
      <c r="F35" s="33"/>
      <c r="G35" s="155"/>
      <c r="H35" s="154"/>
      <c r="I35" s="109" t="str">
        <f>IFERROR(INDEX('Sites Terrestres'!$B$2:$B$420,MATCH(H35,'Sites Terrestres'!$A$2:$A$420,0)),"")</f>
        <v/>
      </c>
      <c r="J35" s="150" t="str">
        <f>IF(E35="Catégorie A ou assimilé",Qualification!$C$24,IF(E35="Catégorie B ou C ou assimilé",Qualification!$C$25,IF(E35="Stagiaire",Qualification!$C$23,"")))</f>
        <v/>
      </c>
      <c r="K35" s="157"/>
      <c r="L35" s="157"/>
      <c r="M35" s="151" t="str">
        <f t="shared" si="0"/>
        <v/>
      </c>
      <c r="N35" s="29"/>
      <c r="O35" s="29"/>
      <c r="P35" s="29"/>
    </row>
    <row r="36" spans="2:16" x14ac:dyDescent="0.25">
      <c r="B36" s="29"/>
      <c r="C36" s="35"/>
      <c r="D36" s="33"/>
      <c r="E36" s="33"/>
      <c r="F36" s="33"/>
      <c r="G36" s="155"/>
      <c r="H36" s="154"/>
      <c r="I36" s="109" t="str">
        <f>IFERROR(INDEX('Sites Terrestres'!$B$2:$B$420,MATCH(H36,'Sites Terrestres'!$A$2:$A$420,0)),"")</f>
        <v/>
      </c>
      <c r="J36" s="150" t="str">
        <f>IF(E36="Catégorie A ou assimilé",Qualification!$C$24,IF(E36="Catégorie B ou C ou assimilé",Qualification!$C$25,IF(E36="Stagiaire",Qualification!$C$23,"")))</f>
        <v/>
      </c>
      <c r="K36" s="157"/>
      <c r="L36" s="157"/>
      <c r="M36" s="151" t="str">
        <f t="shared" si="0"/>
        <v/>
      </c>
      <c r="N36" s="29"/>
      <c r="O36" s="29"/>
      <c r="P36" s="29"/>
    </row>
    <row r="37" spans="2:16" x14ac:dyDescent="0.25">
      <c r="B37" s="29"/>
      <c r="C37" s="35"/>
      <c r="D37" s="33"/>
      <c r="E37" s="33"/>
      <c r="F37" s="33"/>
      <c r="G37" s="155"/>
      <c r="H37" s="154"/>
      <c r="I37" s="109" t="str">
        <f>IFERROR(INDEX('Sites Terrestres'!$B$2:$B$420,MATCH(H37,'Sites Terrestres'!$A$2:$A$420,0)),"")</f>
        <v/>
      </c>
      <c r="J37" s="150" t="str">
        <f>IF(E37="Catégorie A ou assimilé",Qualification!$C$24,IF(E37="Catégorie B ou C ou assimilé",Qualification!$C$25,IF(E37="Stagiaire",Qualification!$C$23,"")))</f>
        <v/>
      </c>
      <c r="K37" s="157"/>
      <c r="L37" s="157"/>
      <c r="M37" s="151" t="str">
        <f t="shared" si="0"/>
        <v/>
      </c>
      <c r="N37" s="29"/>
      <c r="O37" s="29"/>
      <c r="P37" s="29"/>
    </row>
    <row r="38" spans="2:16" x14ac:dyDescent="0.25">
      <c r="B38" s="29"/>
      <c r="C38" s="35"/>
      <c r="D38" s="33"/>
      <c r="E38" s="33"/>
      <c r="F38" s="33"/>
      <c r="G38" s="155"/>
      <c r="H38" s="154"/>
      <c r="I38" s="109" t="str">
        <f>IFERROR(INDEX('Sites Terrestres'!$B$2:$B$420,MATCH(H38,'Sites Terrestres'!$A$2:$A$420,0)),"")</f>
        <v/>
      </c>
      <c r="J38" s="150" t="str">
        <f>IF(E38="Catégorie A ou assimilé",Qualification!$C$24,IF(E38="Catégorie B ou C ou assimilé",Qualification!$C$25,IF(E38="Stagiaire",Qualification!$C$23,"")))</f>
        <v/>
      </c>
      <c r="K38" s="157"/>
      <c r="L38" s="157"/>
      <c r="M38" s="151" t="str">
        <f t="shared" si="0"/>
        <v/>
      </c>
      <c r="N38" s="29"/>
      <c r="O38" s="29"/>
      <c r="P38" s="29"/>
    </row>
    <row r="39" spans="2:16" x14ac:dyDescent="0.25">
      <c r="B39" s="29"/>
      <c r="C39" s="35"/>
      <c r="D39" s="33"/>
      <c r="E39" s="33"/>
      <c r="F39" s="33"/>
      <c r="G39" s="155"/>
      <c r="H39" s="154"/>
      <c r="I39" s="109" t="str">
        <f>IFERROR(INDEX('Sites Terrestres'!$B$2:$B$420,MATCH(H39,'Sites Terrestres'!$A$2:$A$420,0)),"")</f>
        <v/>
      </c>
      <c r="J39" s="150" t="str">
        <f>IF(E39="Catégorie A ou assimilé",Qualification!$C$24,IF(E39="Catégorie B ou C ou assimilé",Qualification!$C$25,IF(E39="Stagiaire",Qualification!$C$23,"")))</f>
        <v/>
      </c>
      <c r="K39" s="157"/>
      <c r="L39" s="157"/>
      <c r="M39" s="151" t="str">
        <f t="shared" si="0"/>
        <v/>
      </c>
      <c r="N39" s="29"/>
      <c r="O39" s="29"/>
      <c r="P39" s="29"/>
    </row>
    <row r="40" spans="2:16" x14ac:dyDescent="0.25">
      <c r="B40" s="29"/>
      <c r="C40" s="35"/>
      <c r="D40" s="33"/>
      <c r="E40" s="33"/>
      <c r="F40" s="33"/>
      <c r="G40" s="155"/>
      <c r="H40" s="154"/>
      <c r="I40" s="109" t="str">
        <f>IFERROR(INDEX('Sites Terrestres'!$B$2:$B$420,MATCH(H40,'Sites Terrestres'!$A$2:$A$420,0)),"")</f>
        <v/>
      </c>
      <c r="J40" s="150" t="str">
        <f>IF(E40="Catégorie A ou assimilé",Qualification!$C$24,IF(E40="Catégorie B ou C ou assimilé",Qualification!$C$25,IF(E40="Stagiaire",Qualification!$C$23,"")))</f>
        <v/>
      </c>
      <c r="K40" s="157"/>
      <c r="L40" s="157"/>
      <c r="M40" s="151" t="str">
        <f t="shared" si="0"/>
        <v/>
      </c>
      <c r="N40" s="29"/>
      <c r="O40" s="29"/>
      <c r="P40" s="29"/>
    </row>
    <row r="41" spans="2:16" x14ac:dyDescent="0.25">
      <c r="B41" s="29"/>
      <c r="C41" s="35"/>
      <c r="D41" s="33"/>
      <c r="E41" s="33"/>
      <c r="F41" s="33"/>
      <c r="G41" s="155"/>
      <c r="H41" s="154"/>
      <c r="I41" s="109" t="str">
        <f>IFERROR(INDEX('Sites Terrestres'!$B$2:$B$420,MATCH(H41,'Sites Terrestres'!$A$2:$A$420,0)),"")</f>
        <v/>
      </c>
      <c r="J41" s="150" t="str">
        <f>IF(E41="Catégorie A ou assimilé",Qualification!$C$24,IF(E41="Catégorie B ou C ou assimilé",Qualification!$C$25,IF(E41="Stagiaire",Qualification!$C$23,"")))</f>
        <v/>
      </c>
      <c r="K41" s="157"/>
      <c r="L41" s="157"/>
      <c r="M41" s="151" t="str">
        <f t="shared" si="0"/>
        <v/>
      </c>
      <c r="N41" s="29"/>
      <c r="O41" s="29"/>
      <c r="P41" s="29"/>
    </row>
    <row r="42" spans="2:16" x14ac:dyDescent="0.25">
      <c r="B42" s="29"/>
      <c r="C42" s="35"/>
      <c r="D42" s="33"/>
      <c r="E42" s="33"/>
      <c r="F42" s="33"/>
      <c r="G42" s="155"/>
      <c r="H42" s="154"/>
      <c r="I42" s="109" t="str">
        <f>IFERROR(INDEX('Sites Terrestres'!$B$2:$B$420,MATCH(H42,'Sites Terrestres'!$A$2:$A$420,0)),"")</f>
        <v/>
      </c>
      <c r="J42" s="150" t="str">
        <f>IF(E42="Catégorie A ou assimilé",Qualification!$C$24,IF(E42="Catégorie B ou C ou assimilé",Qualification!$C$25,IF(E42="Stagiaire",Qualification!$C$23,"")))</f>
        <v/>
      </c>
      <c r="K42" s="157"/>
      <c r="L42" s="157"/>
      <c r="M42" s="151" t="str">
        <f t="shared" si="0"/>
        <v/>
      </c>
      <c r="N42" s="29"/>
      <c r="O42" s="29"/>
      <c r="P42" s="29"/>
    </row>
    <row r="43" spans="2:16" x14ac:dyDescent="0.25">
      <c r="B43" s="29"/>
      <c r="C43" s="35"/>
      <c r="D43" s="33"/>
      <c r="E43" s="33"/>
      <c r="F43" s="33"/>
      <c r="G43" s="155"/>
      <c r="H43" s="154"/>
      <c r="I43" s="109" t="str">
        <f>IFERROR(INDEX('Sites Terrestres'!$B$2:$B$420,MATCH(H43,'Sites Terrestres'!$A$2:$A$420,0)),"")</f>
        <v/>
      </c>
      <c r="J43" s="150" t="str">
        <f>IF(E43="Catégorie A ou assimilé",Qualification!$C$24,IF(E43="Catégorie B ou C ou assimilé",Qualification!$C$25,IF(E43="Stagiaire",Qualification!$C$23,"")))</f>
        <v/>
      </c>
      <c r="K43" s="157"/>
      <c r="L43" s="157"/>
      <c r="M43" s="151" t="str">
        <f t="shared" si="0"/>
        <v/>
      </c>
      <c r="N43" s="29"/>
      <c r="O43" s="29"/>
      <c r="P43" s="29"/>
    </row>
    <row r="44" spans="2:16" x14ac:dyDescent="0.25">
      <c r="B44" s="29"/>
      <c r="C44" s="35"/>
      <c r="D44" s="33"/>
      <c r="E44" s="33"/>
      <c r="F44" s="33"/>
      <c r="G44" s="155"/>
      <c r="H44" s="154"/>
      <c r="I44" s="109" t="str">
        <f>IFERROR(INDEX('Sites Terrestres'!$B$2:$B$420,MATCH(H44,'Sites Terrestres'!$A$2:$A$420,0)),"")</f>
        <v/>
      </c>
      <c r="J44" s="150" t="str">
        <f>IF(E44="Catégorie A ou assimilé",Qualification!$C$24,IF(E44="Catégorie B ou C ou assimilé",Qualification!$C$25,IF(E44="Stagiaire",Qualification!$C$23,"")))</f>
        <v/>
      </c>
      <c r="K44" s="157"/>
      <c r="L44" s="157"/>
      <c r="M44" s="151" t="str">
        <f t="shared" si="0"/>
        <v/>
      </c>
      <c r="N44" s="29"/>
      <c r="O44" s="29"/>
      <c r="P44" s="29"/>
    </row>
    <row r="45" spans="2:16" x14ac:dyDescent="0.25">
      <c r="B45" s="29"/>
      <c r="C45" s="35"/>
      <c r="D45" s="33"/>
      <c r="E45" s="33"/>
      <c r="F45" s="33"/>
      <c r="G45" s="155"/>
      <c r="H45" s="154"/>
      <c r="I45" s="109" t="str">
        <f>IFERROR(INDEX('Sites Terrestres'!$B$2:$B$420,MATCH(H45,'Sites Terrestres'!$A$2:$A$420,0)),"")</f>
        <v/>
      </c>
      <c r="J45" s="150" t="str">
        <f>IF(E45="Catégorie A ou assimilé",Qualification!$C$24,IF(E45="Catégorie B ou C ou assimilé",Qualification!$C$25,IF(E45="Stagiaire",Qualification!$C$23,"")))</f>
        <v/>
      </c>
      <c r="K45" s="157"/>
      <c r="L45" s="157"/>
      <c r="M45" s="151" t="str">
        <f t="shared" si="0"/>
        <v/>
      </c>
      <c r="N45" s="29"/>
      <c r="O45" s="29"/>
      <c r="P45" s="29"/>
    </row>
    <row r="46" spans="2:16" x14ac:dyDescent="0.25">
      <c r="B46" s="29"/>
      <c r="C46" s="35"/>
      <c r="D46" s="33"/>
      <c r="E46" s="33"/>
      <c r="F46" s="33"/>
      <c r="G46" s="155"/>
      <c r="H46" s="154"/>
      <c r="I46" s="109" t="str">
        <f>IFERROR(INDEX('Sites Terrestres'!$B$2:$B$420,MATCH(H46,'Sites Terrestres'!$A$2:$A$420,0)),"")</f>
        <v/>
      </c>
      <c r="J46" s="150" t="str">
        <f>IF(E46="Catégorie A ou assimilé",Qualification!$C$24,IF(E46="Catégorie B ou C ou assimilé",Qualification!$C$25,IF(E46="Stagiaire",Qualification!$C$23,"")))</f>
        <v/>
      </c>
      <c r="K46" s="157"/>
      <c r="L46" s="157"/>
      <c r="M46" s="151" t="str">
        <f t="shared" si="0"/>
        <v/>
      </c>
      <c r="N46" s="29"/>
      <c r="O46" s="29"/>
      <c r="P46" s="29"/>
    </row>
    <row r="47" spans="2:16" x14ac:dyDescent="0.25">
      <c r="B47" s="29"/>
      <c r="C47" s="35"/>
      <c r="D47" s="33"/>
      <c r="E47" s="33"/>
      <c r="F47" s="33"/>
      <c r="G47" s="155"/>
      <c r="H47" s="154"/>
      <c r="I47" s="109" t="str">
        <f>IFERROR(INDEX('Sites Terrestres'!$B$2:$B$420,MATCH(H47,'Sites Terrestres'!$A$2:$A$420,0)),"")</f>
        <v/>
      </c>
      <c r="J47" s="150" t="str">
        <f>IF(E47="Catégorie A ou assimilé",Qualification!$C$24,IF(E47="Catégorie B ou C ou assimilé",Qualification!$C$25,IF(E47="Stagiaire",Qualification!$C$23,"")))</f>
        <v/>
      </c>
      <c r="K47" s="157"/>
      <c r="L47" s="157"/>
      <c r="M47" s="151" t="str">
        <f t="shared" si="0"/>
        <v/>
      </c>
      <c r="N47" s="29"/>
      <c r="O47" s="29"/>
      <c r="P47" s="29"/>
    </row>
    <row r="48" spans="2:16" x14ac:dyDescent="0.25">
      <c r="B48" s="29"/>
      <c r="C48" s="35"/>
      <c r="D48" s="33"/>
      <c r="E48" s="33"/>
      <c r="F48" s="33"/>
      <c r="G48" s="155"/>
      <c r="H48" s="154"/>
      <c r="I48" s="109" t="str">
        <f>IFERROR(INDEX('Sites Terrestres'!$B$2:$B$420,MATCH(H48,'Sites Terrestres'!$A$2:$A$420,0)),"")</f>
        <v/>
      </c>
      <c r="J48" s="150" t="str">
        <f>IF(E48="Catégorie A ou assimilé",Qualification!$C$24,IF(E48="Catégorie B ou C ou assimilé",Qualification!$C$25,IF(E48="Stagiaire",Qualification!$C$23,"")))</f>
        <v/>
      </c>
      <c r="K48" s="157"/>
      <c r="L48" s="157"/>
      <c r="M48" s="151" t="str">
        <f t="shared" si="0"/>
        <v/>
      </c>
      <c r="N48" s="29"/>
      <c r="O48" s="29"/>
      <c r="P48" s="29"/>
    </row>
    <row r="49" spans="2:16" x14ac:dyDescent="0.25">
      <c r="B49" s="29"/>
      <c r="C49" s="35"/>
      <c r="D49" s="33"/>
      <c r="E49" s="33"/>
      <c r="F49" s="33"/>
      <c r="G49" s="155"/>
      <c r="H49" s="154"/>
      <c r="I49" s="109" t="str">
        <f>IFERROR(INDEX('Sites Terrestres'!$B$2:$B$420,MATCH(H49,'Sites Terrestres'!$A$2:$A$420,0)),"")</f>
        <v/>
      </c>
      <c r="J49" s="150" t="str">
        <f>IF(E49="Catégorie A ou assimilé",Qualification!$C$24,IF(E49="Catégorie B ou C ou assimilé",Qualification!$C$25,IF(E49="Stagiaire",Qualification!$C$23,"")))</f>
        <v/>
      </c>
      <c r="K49" s="157"/>
      <c r="L49" s="157"/>
      <c r="M49" s="151" t="str">
        <f t="shared" si="0"/>
        <v/>
      </c>
      <c r="N49" s="29"/>
      <c r="O49" s="29"/>
      <c r="P49" s="29"/>
    </row>
    <row r="50" spans="2:16" x14ac:dyDescent="0.25">
      <c r="B50" s="29"/>
      <c r="C50" s="35"/>
      <c r="D50" s="33"/>
      <c r="E50" s="33"/>
      <c r="F50" s="33"/>
      <c r="G50" s="155"/>
      <c r="H50" s="154"/>
      <c r="I50" s="109" t="str">
        <f>IFERROR(INDEX('Sites Terrestres'!$B$2:$B$420,MATCH(H50,'Sites Terrestres'!$A$2:$A$420,0)),"")</f>
        <v/>
      </c>
      <c r="J50" s="150" t="str">
        <f>IF(E50="Catégorie A ou assimilé",Qualification!$C$24,IF(E50="Catégorie B ou C ou assimilé",Qualification!$C$25,IF(E50="Stagiaire",Qualification!$C$23,"")))</f>
        <v/>
      </c>
      <c r="K50" s="157"/>
      <c r="L50" s="157"/>
      <c r="M50" s="151" t="str">
        <f t="shared" si="0"/>
        <v/>
      </c>
      <c r="N50" s="29"/>
      <c r="O50" s="29"/>
      <c r="P50" s="29"/>
    </row>
    <row r="51" spans="2:16" x14ac:dyDescent="0.25">
      <c r="B51" s="29"/>
      <c r="C51" s="35"/>
      <c r="D51" s="33"/>
      <c r="E51" s="33"/>
      <c r="F51" s="33"/>
      <c r="G51" s="155"/>
      <c r="H51" s="154"/>
      <c r="I51" s="109" t="str">
        <f>IFERROR(INDEX('Sites Terrestres'!$B$2:$B$420,MATCH(H51,'Sites Terrestres'!$A$2:$A$420,0)),"")</f>
        <v/>
      </c>
      <c r="J51" s="150" t="str">
        <f>IF(E51="Catégorie A ou assimilé",Qualification!$C$24,IF(E51="Catégorie B ou C ou assimilé",Qualification!$C$25,IF(E51="Stagiaire",Qualification!$C$23,"")))</f>
        <v/>
      </c>
      <c r="K51" s="157"/>
      <c r="L51" s="157"/>
      <c r="M51" s="151" t="str">
        <f t="shared" si="0"/>
        <v/>
      </c>
      <c r="N51" s="29"/>
      <c r="O51" s="29"/>
      <c r="P51" s="29"/>
    </row>
    <row r="52" spans="2:16" x14ac:dyDescent="0.25">
      <c r="B52" s="29"/>
      <c r="C52" s="35"/>
      <c r="D52" s="33"/>
      <c r="E52" s="33"/>
      <c r="F52" s="33"/>
      <c r="G52" s="155"/>
      <c r="H52" s="154"/>
      <c r="I52" s="109" t="str">
        <f>IFERROR(INDEX('Sites Terrestres'!$B$2:$B$420,MATCH(H52,'Sites Terrestres'!$A$2:$A$420,0)),"")</f>
        <v/>
      </c>
      <c r="J52" s="150" t="str">
        <f>IF(E52="Catégorie A ou assimilé",Qualification!$C$24,IF(E52="Catégorie B ou C ou assimilé",Qualification!$C$25,IF(E52="Stagiaire",Qualification!$C$23,"")))</f>
        <v/>
      </c>
      <c r="K52" s="157"/>
      <c r="L52" s="157"/>
      <c r="M52" s="151" t="str">
        <f t="shared" si="0"/>
        <v/>
      </c>
      <c r="N52" s="29"/>
      <c r="O52" s="29"/>
      <c r="P52" s="29"/>
    </row>
    <row r="53" spans="2:16" x14ac:dyDescent="0.25">
      <c r="B53" s="29"/>
      <c r="C53" s="35"/>
      <c r="D53" s="33"/>
      <c r="E53" s="33"/>
      <c r="F53" s="33"/>
      <c r="G53" s="155"/>
      <c r="H53" s="154"/>
      <c r="I53" s="109" t="str">
        <f>IFERROR(INDEX('Sites Terrestres'!$B$2:$B$420,MATCH(H53,'Sites Terrestres'!$A$2:$A$420,0)),"")</f>
        <v/>
      </c>
      <c r="J53" s="150" t="str">
        <f>IF(E53="Catégorie A ou assimilé",Qualification!$C$24,IF(E53="Catégorie B ou C ou assimilé",Qualification!$C$25,IF(E53="Stagiaire",Qualification!$C$23,"")))</f>
        <v/>
      </c>
      <c r="K53" s="157"/>
      <c r="L53" s="157"/>
      <c r="M53" s="151" t="str">
        <f t="shared" si="0"/>
        <v/>
      </c>
      <c r="N53" s="29"/>
      <c r="O53" s="29"/>
      <c r="P53" s="29"/>
    </row>
    <row r="54" spans="2:16" x14ac:dyDescent="0.25">
      <c r="B54" s="29"/>
      <c r="C54" s="35"/>
      <c r="D54" s="33"/>
      <c r="E54" s="33"/>
      <c r="F54" s="33"/>
      <c r="G54" s="155"/>
      <c r="H54" s="154"/>
      <c r="I54" s="109" t="str">
        <f>IFERROR(INDEX('Sites Terrestres'!$B$2:$B$420,MATCH(H54,'Sites Terrestres'!$A$2:$A$420,0)),"")</f>
        <v/>
      </c>
      <c r="J54" s="150" t="str">
        <f>IF(E54="Catégorie A ou assimilé",Qualification!$C$24,IF(E54="Catégorie B ou C ou assimilé",Qualification!$C$25,IF(E54="Stagiaire",Qualification!$C$23,"")))</f>
        <v/>
      </c>
      <c r="K54" s="157"/>
      <c r="L54" s="157"/>
      <c r="M54" s="151" t="str">
        <f t="shared" si="0"/>
        <v/>
      </c>
      <c r="N54" s="29"/>
      <c r="O54" s="29"/>
      <c r="P54" s="29"/>
    </row>
    <row r="55" spans="2:16" x14ac:dyDescent="0.25">
      <c r="B55" s="29"/>
      <c r="C55" s="35"/>
      <c r="D55" s="33"/>
      <c r="E55" s="33"/>
      <c r="F55" s="33"/>
      <c r="G55" s="155"/>
      <c r="H55" s="154"/>
      <c r="I55" s="109" t="str">
        <f>IFERROR(INDEX('Sites Terrestres'!$B$2:$B$420,MATCH(H55,'Sites Terrestres'!$A$2:$A$420,0)),"")</f>
        <v/>
      </c>
      <c r="J55" s="150" t="str">
        <f>IF(E55="Catégorie A ou assimilé",Qualification!$C$24,IF(E55="Catégorie B ou C ou assimilé",Qualification!$C$25,IF(E55="Stagiaire",Qualification!$C$23,"")))</f>
        <v/>
      </c>
      <c r="K55" s="157"/>
      <c r="L55" s="157"/>
      <c r="M55" s="151" t="str">
        <f t="shared" si="0"/>
        <v/>
      </c>
      <c r="N55" s="29"/>
      <c r="O55" s="29"/>
      <c r="P55" s="29"/>
    </row>
    <row r="56" spans="2:16" x14ac:dyDescent="0.25">
      <c r="B56" s="29"/>
      <c r="C56" s="35"/>
      <c r="D56" s="33"/>
      <c r="E56" s="33"/>
      <c r="F56" s="33"/>
      <c r="G56" s="155"/>
      <c r="H56" s="154"/>
      <c r="I56" s="109" t="str">
        <f>IFERROR(INDEX('Sites Terrestres'!$B$2:$B$420,MATCH(H56,'Sites Terrestres'!$A$2:$A$420,0)),"")</f>
        <v/>
      </c>
      <c r="J56" s="150" t="str">
        <f>IF(E56="Catégorie A ou assimilé",Qualification!$C$24,IF(E56="Catégorie B ou C ou assimilé",Qualification!$C$25,IF(E56="Stagiaire",Qualification!$C$23,"")))</f>
        <v/>
      </c>
      <c r="K56" s="157"/>
      <c r="L56" s="157"/>
      <c r="M56" s="151" t="str">
        <f t="shared" si="0"/>
        <v/>
      </c>
      <c r="N56" s="29"/>
      <c r="O56" s="29"/>
      <c r="P56" s="29"/>
    </row>
    <row r="57" spans="2:16" x14ac:dyDescent="0.25">
      <c r="B57" s="29"/>
      <c r="C57" s="35"/>
      <c r="D57" s="33"/>
      <c r="E57" s="33"/>
      <c r="F57" s="33"/>
      <c r="G57" s="155"/>
      <c r="H57" s="154"/>
      <c r="I57" s="109" t="str">
        <f>IFERROR(INDEX('Sites Terrestres'!$B$2:$B$420,MATCH(H57,'Sites Terrestres'!$A$2:$A$420,0)),"")</f>
        <v/>
      </c>
      <c r="J57" s="150" t="str">
        <f>IF(E57="Catégorie A ou assimilé",Qualification!$C$24,IF(E57="Catégorie B ou C ou assimilé",Qualification!$C$25,IF(E57="Stagiaire",Qualification!$C$23,"")))</f>
        <v/>
      </c>
      <c r="K57" s="157"/>
      <c r="L57" s="157"/>
      <c r="M57" s="151" t="str">
        <f t="shared" si="0"/>
        <v/>
      </c>
      <c r="N57" s="29"/>
      <c r="O57" s="29"/>
      <c r="P57" s="29"/>
    </row>
    <row r="58" spans="2:16" x14ac:dyDescent="0.25">
      <c r="B58" s="29"/>
      <c r="C58" s="35"/>
      <c r="D58" s="33"/>
      <c r="E58" s="33"/>
      <c r="F58" s="33"/>
      <c r="G58" s="155"/>
      <c r="H58" s="154"/>
      <c r="I58" s="109" t="str">
        <f>IFERROR(INDEX('Sites Terrestres'!$B$2:$B$420,MATCH(H58,'Sites Terrestres'!$A$2:$A$420,0)),"")</f>
        <v/>
      </c>
      <c r="J58" s="150" t="str">
        <f>IF(E58="Catégorie A ou assimilé",Qualification!$C$24,IF(E58="Catégorie B ou C ou assimilé",Qualification!$C$25,IF(E58="Stagiaire",Qualification!$C$23,"")))</f>
        <v/>
      </c>
      <c r="K58" s="157"/>
      <c r="L58" s="157"/>
      <c r="M58" s="151" t="str">
        <f t="shared" si="0"/>
        <v/>
      </c>
      <c r="N58" s="29"/>
      <c r="O58" s="29"/>
      <c r="P58" s="29"/>
    </row>
    <row r="59" spans="2:16" x14ac:dyDescent="0.25">
      <c r="B59" s="29"/>
      <c r="C59" s="35"/>
      <c r="D59" s="33"/>
      <c r="E59" s="33"/>
      <c r="F59" s="33"/>
      <c r="G59" s="155"/>
      <c r="H59" s="154"/>
      <c r="I59" s="109" t="str">
        <f>IFERROR(INDEX('Sites Terrestres'!$B$2:$B$420,MATCH(H59,'Sites Terrestres'!$A$2:$A$420,0)),"")</f>
        <v/>
      </c>
      <c r="J59" s="150" t="str">
        <f>IF(E59="Catégorie A ou assimilé",Qualification!$C$24,IF(E59="Catégorie B ou C ou assimilé",Qualification!$C$25,IF(E59="Stagiaire",Qualification!$C$23,"")))</f>
        <v/>
      </c>
      <c r="K59" s="157"/>
      <c r="L59" s="157"/>
      <c r="M59" s="151" t="str">
        <f t="shared" si="0"/>
        <v/>
      </c>
      <c r="N59" s="29"/>
      <c r="O59" s="29"/>
      <c r="P59" s="29"/>
    </row>
    <row r="60" spans="2:16" x14ac:dyDescent="0.25">
      <c r="B60" s="29"/>
      <c r="C60" s="35"/>
      <c r="D60" s="33"/>
      <c r="E60" s="33"/>
      <c r="F60" s="33"/>
      <c r="G60" s="155"/>
      <c r="H60" s="154"/>
      <c r="I60" s="109" t="str">
        <f>IFERROR(INDEX('Sites Terrestres'!$B$2:$B$420,MATCH(H60,'Sites Terrestres'!$A$2:$A$420,0)),"")</f>
        <v/>
      </c>
      <c r="J60" s="150" t="str">
        <f>IF(E60="Catégorie A ou assimilé",Qualification!$C$24,IF(E60="Catégorie B ou C ou assimilé",Qualification!$C$25,IF(E60="Stagiaire",Qualification!$C$23,"")))</f>
        <v/>
      </c>
      <c r="K60" s="157"/>
      <c r="L60" s="157"/>
      <c r="M60" s="151" t="str">
        <f t="shared" si="0"/>
        <v/>
      </c>
      <c r="N60" s="29"/>
      <c r="O60" s="29"/>
      <c r="P60" s="29"/>
    </row>
    <row r="61" spans="2:16" x14ac:dyDescent="0.25">
      <c r="B61" s="29"/>
      <c r="C61" s="35"/>
      <c r="D61" s="33"/>
      <c r="E61" s="33"/>
      <c r="F61" s="33"/>
      <c r="G61" s="155"/>
      <c r="H61" s="154"/>
      <c r="I61" s="109" t="str">
        <f>IFERROR(INDEX('Sites Terrestres'!$B$2:$B$420,MATCH(H61,'Sites Terrestres'!$A$2:$A$420,0)),"")</f>
        <v/>
      </c>
      <c r="J61" s="150" t="str">
        <f>IF(E61="Catégorie A ou assimilé",Qualification!$C$24,IF(E61="Catégorie B ou C ou assimilé",Qualification!$C$25,IF(E61="Stagiaire",Qualification!$C$23,"")))</f>
        <v/>
      </c>
      <c r="K61" s="157"/>
      <c r="L61" s="157"/>
      <c r="M61" s="151" t="str">
        <f t="shared" si="0"/>
        <v/>
      </c>
      <c r="N61" s="29"/>
      <c r="O61" s="29"/>
      <c r="P61" s="29"/>
    </row>
    <row r="62" spans="2:16" x14ac:dyDescent="0.25">
      <c r="B62" s="29"/>
      <c r="C62" s="35"/>
      <c r="D62" s="33"/>
      <c r="E62" s="33"/>
      <c r="F62" s="33"/>
      <c r="G62" s="155"/>
      <c r="H62" s="154"/>
      <c r="I62" s="109" t="str">
        <f>IFERROR(INDEX('Sites Terrestres'!$B$2:$B$420,MATCH(H62,'Sites Terrestres'!$A$2:$A$420,0)),"")</f>
        <v/>
      </c>
      <c r="J62" s="150" t="str">
        <f>IF(E62="Catégorie A ou assimilé",Qualification!$C$24,IF(E62="Catégorie B ou C ou assimilé",Qualification!$C$25,IF(E62="Stagiaire",Qualification!$C$23,"")))</f>
        <v/>
      </c>
      <c r="K62" s="157"/>
      <c r="L62" s="157"/>
      <c r="M62" s="151" t="str">
        <f t="shared" si="0"/>
        <v/>
      </c>
      <c r="N62" s="29"/>
      <c r="O62" s="29"/>
      <c r="P62" s="29"/>
    </row>
    <row r="63" spans="2:16" x14ac:dyDescent="0.25">
      <c r="B63" s="29"/>
      <c r="C63" s="35"/>
      <c r="D63" s="33"/>
      <c r="E63" s="33"/>
      <c r="F63" s="33"/>
      <c r="G63" s="155"/>
      <c r="H63" s="154"/>
      <c r="I63" s="109" t="str">
        <f>IFERROR(INDEX('Sites Terrestres'!$B$2:$B$420,MATCH(H63,'Sites Terrestres'!$A$2:$A$420,0)),"")</f>
        <v/>
      </c>
      <c r="J63" s="150" t="str">
        <f>IF(E63="Catégorie A ou assimilé",Qualification!$C$24,IF(E63="Catégorie B ou C ou assimilé",Qualification!$C$25,IF(E63="Stagiaire",Qualification!$C$23,"")))</f>
        <v/>
      </c>
      <c r="K63" s="157"/>
      <c r="L63" s="157"/>
      <c r="M63" s="151" t="str">
        <f t="shared" si="0"/>
        <v/>
      </c>
      <c r="N63" s="29"/>
      <c r="O63" s="29"/>
      <c r="P63" s="29"/>
    </row>
    <row r="64" spans="2:16" x14ac:dyDescent="0.25">
      <c r="B64" s="29"/>
      <c r="C64" s="35"/>
      <c r="D64" s="33"/>
      <c r="E64" s="33"/>
      <c r="F64" s="33"/>
      <c r="G64" s="155"/>
      <c r="H64" s="154"/>
      <c r="I64" s="109" t="str">
        <f>IFERROR(INDEX('Sites Terrestres'!$B$2:$B$420,MATCH(H64,'Sites Terrestres'!$A$2:$A$420,0)),"")</f>
        <v/>
      </c>
      <c r="J64" s="150" t="str">
        <f>IF(E64="Catégorie A ou assimilé",Qualification!$C$24,IF(E64="Catégorie B ou C ou assimilé",Qualification!$C$25,IF(E64="Stagiaire",Qualification!$C$23,"")))</f>
        <v/>
      </c>
      <c r="K64" s="157"/>
      <c r="L64" s="157"/>
      <c r="M64" s="151" t="str">
        <f t="shared" si="0"/>
        <v/>
      </c>
      <c r="N64" s="29"/>
      <c r="O64" s="29"/>
      <c r="P64" s="29"/>
    </row>
    <row r="65" spans="2:16" x14ac:dyDescent="0.25">
      <c r="B65" s="29"/>
      <c r="C65" s="35"/>
      <c r="D65" s="33"/>
      <c r="E65" s="33"/>
      <c r="F65" s="33"/>
      <c r="G65" s="155"/>
      <c r="H65" s="154"/>
      <c r="I65" s="109" t="str">
        <f>IFERROR(INDEX('Sites Terrestres'!$B$2:$B$420,MATCH(H65,'Sites Terrestres'!$A$2:$A$420,0)),"")</f>
        <v/>
      </c>
      <c r="J65" s="150" t="str">
        <f>IF(E65="Catégorie A ou assimilé",Qualification!$C$24,IF(E65="Catégorie B ou C ou assimilé",Qualification!$C$25,IF(E65="Stagiaire",Qualification!$C$23,"")))</f>
        <v/>
      </c>
      <c r="K65" s="157"/>
      <c r="L65" s="157"/>
      <c r="M65" s="151" t="str">
        <f t="shared" si="0"/>
        <v/>
      </c>
      <c r="N65" s="29"/>
      <c r="O65" s="29"/>
      <c r="P65" s="29"/>
    </row>
    <row r="66" spans="2:16" ht="15.75" thickBot="1" x14ac:dyDescent="0.3">
      <c r="B66" s="29"/>
      <c r="C66" s="35"/>
      <c r="D66" s="33"/>
      <c r="E66" s="33"/>
      <c r="F66" s="33"/>
      <c r="G66" s="155"/>
      <c r="H66" s="154"/>
      <c r="I66" s="109" t="str">
        <f>IFERROR(INDEX('Sites Terrestres'!$B$2:$B$420,MATCH(H66,'Sites Terrestres'!$A$2:$A$420,0)),"")</f>
        <v/>
      </c>
      <c r="J66" s="150" t="str">
        <f>IF(E66="Catégorie A ou assimilé",Qualification!$C$24,IF(E66="Catégorie B ou C ou assimilé",Qualification!$C$25,IF(E66="Stagiaire",Qualification!$C$23,"")))</f>
        <v/>
      </c>
      <c r="K66" s="157"/>
      <c r="L66" s="157"/>
      <c r="M66" s="151" t="str">
        <f t="shared" si="0"/>
        <v/>
      </c>
      <c r="N66" s="29"/>
      <c r="O66" s="29"/>
      <c r="P66" s="29"/>
    </row>
    <row r="67" spans="2:16" ht="16.5" thickBot="1" x14ac:dyDescent="0.3">
      <c r="B67" s="29"/>
      <c r="C67" s="182" t="s">
        <v>25</v>
      </c>
      <c r="D67" s="183"/>
      <c r="E67" s="183"/>
      <c r="F67" s="183"/>
      <c r="G67" s="183"/>
      <c r="H67" s="183"/>
      <c r="I67" s="183"/>
      <c r="J67" s="183"/>
      <c r="K67" s="183"/>
      <c r="L67" s="183"/>
      <c r="M67" s="152">
        <f>IF(COUNTIF(M14:M66,"Les colonnes G, L et M doivent être renseignées")&gt;0,0,SUM(M14:M66))</f>
        <v>0</v>
      </c>
      <c r="N67" s="29"/>
      <c r="O67" s="29"/>
      <c r="P67" s="29"/>
    </row>
    <row r="68" spans="2:16" x14ac:dyDescent="0.25"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2:16" x14ac:dyDescent="0.25">
      <c r="B69" s="29"/>
      <c r="C69" s="36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2:16" x14ac:dyDescent="0.25"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2:16" x14ac:dyDescent="0.25"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2:16" x14ac:dyDescent="0.25"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223" spans="2:2" x14ac:dyDescent="0.25">
      <c r="B223" s="18" t="s">
        <v>26</v>
      </c>
    </row>
    <row r="224" spans="2:2" x14ac:dyDescent="0.25">
      <c r="B224" s="18" t="s">
        <v>27</v>
      </c>
    </row>
  </sheetData>
  <sheetProtection algorithmName="SHA-512" hashValue="Wi1hF5+6ZCYgM05ZqgHxpgdOb4FI8Ui9mzrUsNBL0nqrPDeTeG6OdSdW0IoDr47ErsTo/0oeU7D4JaHmxx++wA==" saltValue="0t/bEDHew0KTnT/M6cSLhg==" spinCount="100000" sheet="1" objects="1" scenarios="1"/>
  <mergeCells count="12">
    <mergeCell ref="C67:L67"/>
    <mergeCell ref="D5:L5"/>
    <mergeCell ref="D6:L6"/>
    <mergeCell ref="B5:C5"/>
    <mergeCell ref="B6:C6"/>
    <mergeCell ref="C12:C13"/>
    <mergeCell ref="D12:D13"/>
    <mergeCell ref="E12:E13"/>
    <mergeCell ref="F12:F13"/>
    <mergeCell ref="G12:G13"/>
    <mergeCell ref="H12:H13"/>
    <mergeCell ref="I12:I13"/>
  </mergeCells>
  <conditionalFormatting sqref="M14:M66">
    <cfRule type="cellIs" dxfId="0" priority="1" operator="equal">
      <formula>"Les colonnes G, L et M doivent être renseignées"</formula>
    </cfRule>
  </conditionalFormatting>
  <dataValidations count="1">
    <dataValidation type="list" allowBlank="1" showInputMessage="1" showErrorMessage="1" sqref="E14:E66" xr:uid="{03F129E0-1C02-4A8F-92BD-8D1A744A2F70}">
      <formula1>"Catégorie A ou assimilé,Catégorie B ou C ou assimilé,Stagiaire"</formula1>
    </dataValidation>
  </dataValidations>
  <pageMargins left="0.7" right="0.7" top="0.75" bottom="0.75" header="0.3" footer="0.3"/>
  <pageSetup paperSize="9" scale="70" orientation="landscape" r:id="rId1"/>
  <ignoredErrors>
    <ignoredError sqref="K9" unlockedFormula="1"/>
    <ignoredError sqref="J13:L1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85D68D-F33A-4935-BA02-4A5963BF96FD}">
          <x14:formula1>
            <xm:f>'Sites Terrestres'!$A$2:$A$263</xm:f>
          </x14:formula1>
          <xm:sqref>H14:H66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28"/>
  <sheetViews>
    <sheetView workbookViewId="0">
      <selection activeCell="C26" sqref="C26"/>
    </sheetView>
  </sheetViews>
  <sheetFormatPr baseColWidth="10" defaultColWidth="11.5703125" defaultRowHeight="15" x14ac:dyDescent="0.25"/>
  <cols>
    <col min="1" max="1" width="1.42578125" style="18" customWidth="1"/>
    <col min="2" max="2" width="13.5703125" style="18" customWidth="1"/>
    <col min="3" max="3" width="70.28515625" style="18" customWidth="1"/>
    <col min="4" max="4" width="91.5703125" style="18" customWidth="1"/>
    <col min="5" max="5" width="70.85546875" style="18" bestFit="1" customWidth="1"/>
    <col min="6" max="6" width="14.7109375" style="18" bestFit="1" customWidth="1"/>
    <col min="7" max="7" width="23" style="18" bestFit="1" customWidth="1"/>
    <col min="8" max="16384" width="11.5703125" style="18"/>
  </cols>
  <sheetData>
    <row r="1" spans="2:12" x14ac:dyDescent="0.25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2:12" ht="30" x14ac:dyDescent="0.4">
      <c r="B2" s="110" t="s">
        <v>1532</v>
      </c>
      <c r="E2" s="29"/>
      <c r="F2" s="29"/>
      <c r="G2" s="29"/>
      <c r="H2" s="29"/>
      <c r="I2" s="29"/>
      <c r="J2" s="29"/>
      <c r="K2" s="29"/>
      <c r="L2" s="29"/>
    </row>
    <row r="3" spans="2:12" ht="18" x14ac:dyDescent="0.25">
      <c r="B3" s="112" t="s">
        <v>31</v>
      </c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2:12" ht="18.75" thickBot="1" x14ac:dyDescent="0.3">
      <c r="B4" s="112"/>
      <c r="C4" s="29"/>
      <c r="D4" s="29"/>
      <c r="F4" s="29"/>
      <c r="G4" s="29"/>
      <c r="H4" s="29"/>
      <c r="I4" s="29"/>
      <c r="J4" s="29"/>
      <c r="K4" s="29"/>
      <c r="L4" s="29"/>
    </row>
    <row r="5" spans="2:12" ht="18" x14ac:dyDescent="0.25">
      <c r="B5" s="118" t="s">
        <v>1430</v>
      </c>
      <c r="C5" s="119"/>
      <c r="D5" s="134" t="str">
        <f>IF(ISBLANK(NOTICE!D3),"Vous devez renseigner l'onglet NOTICE",NOTICE!D3)</f>
        <v>Vous devez renseigner l'onglet NOTICE</v>
      </c>
      <c r="E5" s="29"/>
      <c r="F5" s="29"/>
      <c r="G5" s="29"/>
      <c r="H5" s="29"/>
      <c r="I5" s="29"/>
      <c r="J5" s="29"/>
      <c r="K5" s="29"/>
    </row>
    <row r="6" spans="2:12" ht="18.75" thickBot="1" x14ac:dyDescent="0.3">
      <c r="B6" s="120" t="s">
        <v>21</v>
      </c>
      <c r="C6" s="121"/>
      <c r="D6" s="134" t="str">
        <f>IF(ISBLANK(NOTICE!D4),"Vous devez renseigner l'onglet NOTICE",NOTICE!D4)</f>
        <v>Vous devez renseigner l'onglet NOTICE</v>
      </c>
      <c r="E6" s="29"/>
      <c r="F6" s="29"/>
      <c r="G6" s="29"/>
      <c r="H6" s="29"/>
      <c r="I6" s="29"/>
      <c r="J6" s="29"/>
      <c r="K6" s="29"/>
    </row>
    <row r="7" spans="2:12" ht="18" x14ac:dyDescent="0.25">
      <c r="B7" s="122"/>
      <c r="C7" s="123"/>
      <c r="D7" s="124"/>
      <c r="E7" s="29"/>
      <c r="F7" s="29"/>
      <c r="G7" s="29"/>
      <c r="H7" s="29"/>
      <c r="I7" s="29"/>
      <c r="J7" s="29"/>
      <c r="K7" s="29"/>
    </row>
    <row r="8" spans="2:12" x14ac:dyDescent="0.25">
      <c r="B8" s="125" t="s">
        <v>1431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2:12" x14ac:dyDescent="0.25">
      <c r="B9" s="126"/>
      <c r="C9" s="127" t="s">
        <v>1427</v>
      </c>
      <c r="D9" s="125"/>
      <c r="E9" s="29"/>
      <c r="F9" s="29"/>
      <c r="G9" s="29"/>
      <c r="H9" s="29"/>
      <c r="I9" s="29"/>
      <c r="J9" s="29"/>
      <c r="K9" s="29"/>
      <c r="L9" s="29"/>
    </row>
    <row r="10" spans="2:12" x14ac:dyDescent="0.25">
      <c r="B10" s="126"/>
      <c r="C10" s="127" t="s">
        <v>1428</v>
      </c>
      <c r="D10" s="125"/>
      <c r="E10" s="29"/>
      <c r="F10" s="29"/>
      <c r="G10" s="29"/>
      <c r="H10" s="29"/>
      <c r="I10" s="29"/>
      <c r="J10" s="29"/>
      <c r="K10" s="29"/>
      <c r="L10" s="29"/>
    </row>
    <row r="11" spans="2:12" ht="15.75" thickBot="1" x14ac:dyDescent="0.3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2:12" ht="15.75" x14ac:dyDescent="0.25">
      <c r="B12" s="29"/>
      <c r="C12" s="128" t="s">
        <v>28</v>
      </c>
      <c r="D12" s="129" t="s">
        <v>1416</v>
      </c>
      <c r="E12" s="29"/>
      <c r="F12" s="29"/>
      <c r="G12" s="29"/>
      <c r="H12" s="29"/>
      <c r="I12" s="29"/>
      <c r="J12" s="29"/>
      <c r="K12" s="29"/>
    </row>
    <row r="13" spans="2:12" x14ac:dyDescent="0.25">
      <c r="B13" s="29"/>
      <c r="C13" s="130" t="s">
        <v>33</v>
      </c>
      <c r="D13" s="135">
        <f>ANXE_1_PRESTATION_SERVICES!$E$8</f>
        <v>0</v>
      </c>
      <c r="E13" s="29"/>
      <c r="F13" s="29"/>
      <c r="G13" s="29"/>
      <c r="H13" s="29"/>
      <c r="I13" s="29"/>
      <c r="J13" s="29"/>
      <c r="K13" s="29"/>
    </row>
    <row r="14" spans="2:12" x14ac:dyDescent="0.25">
      <c r="B14" s="29"/>
      <c r="C14" s="130" t="s">
        <v>3</v>
      </c>
      <c r="D14" s="135">
        <f>ANXE_2_DEPENSES_PERS!$M$67</f>
        <v>0</v>
      </c>
      <c r="E14" s="29"/>
      <c r="F14" s="29"/>
      <c r="G14" s="29"/>
      <c r="H14" s="29"/>
      <c r="I14" s="29"/>
      <c r="J14" s="29"/>
      <c r="K14" s="29"/>
    </row>
    <row r="15" spans="2:12" x14ac:dyDescent="0.25">
      <c r="B15" s="29"/>
      <c r="C15" s="130" t="s">
        <v>1426</v>
      </c>
      <c r="D15" s="135">
        <f>IF((B9)="X",D14*15%,0)</f>
        <v>0</v>
      </c>
      <c r="E15" s="29"/>
      <c r="F15" s="29"/>
      <c r="G15" s="29"/>
      <c r="H15" s="29"/>
      <c r="I15" s="29"/>
      <c r="J15" s="29"/>
      <c r="K15" s="29"/>
    </row>
    <row r="16" spans="2:12" x14ac:dyDescent="0.25">
      <c r="B16" s="29"/>
      <c r="C16" s="130" t="s">
        <v>32</v>
      </c>
      <c r="D16" s="135">
        <f>IF((B10)="X",D14*5.5%,0)</f>
        <v>0</v>
      </c>
      <c r="E16" s="29"/>
      <c r="F16" s="29"/>
      <c r="G16" s="29"/>
      <c r="H16" s="29"/>
      <c r="I16" s="29"/>
      <c r="J16" s="29"/>
      <c r="K16" s="29"/>
    </row>
    <row r="17" spans="2:12" ht="15.75" thickBot="1" x14ac:dyDescent="0.3">
      <c r="B17" s="29"/>
      <c r="C17" s="131" t="s">
        <v>29</v>
      </c>
      <c r="D17" s="136">
        <f>SUM(D13:D16)</f>
        <v>0</v>
      </c>
      <c r="E17" s="29"/>
      <c r="F17" s="29"/>
      <c r="G17" s="29"/>
      <c r="H17" s="29"/>
      <c r="I17" s="29"/>
      <c r="J17" s="29"/>
      <c r="K17" s="29"/>
    </row>
    <row r="18" spans="2:12" x14ac:dyDescent="0.25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2:12" x14ac:dyDescent="0.25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2:12" ht="15.75" x14ac:dyDescent="0.25">
      <c r="B20" s="29"/>
      <c r="C20" s="132" t="s">
        <v>1432</v>
      </c>
      <c r="D20" s="133"/>
      <c r="E20" s="29"/>
      <c r="F20" s="29"/>
      <c r="G20" s="29"/>
      <c r="H20" s="29"/>
      <c r="I20" s="29"/>
      <c r="J20" s="29"/>
      <c r="K20" s="29"/>
      <c r="L20" s="29"/>
    </row>
    <row r="21" spans="2:12" x14ac:dyDescent="0.25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x14ac:dyDescent="0.25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</row>
    <row r="23" spans="2:12" x14ac:dyDescent="0.25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2:12" x14ac:dyDescent="0.25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2" x14ac:dyDescent="0.25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8" spans="2:12" x14ac:dyDescent="0.25">
      <c r="C28" s="105"/>
      <c r="D28" s="105"/>
    </row>
  </sheetData>
  <sheetProtection algorithmName="SHA-512" hashValue="xbVMJU3RD1qOmK9C+16Tv4T7Y7shffDF5QTxOnEX+biBVOh9XrI9I8aMYMV5maS0xP0Qv3djTBKsj91B7wUsTg==" saltValue="zVrDeT/ur5ZDInslv4spvA==" spinCount="100000" sheet="1" objects="1" scenarios="1"/>
  <dataValidations count="1">
    <dataValidation type="list" allowBlank="1" showInputMessage="1" showErrorMessage="1" sqref="B9:B10" xr:uid="{8104C89B-86D2-404A-BA90-F5D819F8A9F3}">
      <formula1>"X"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263"/>
  <sheetViews>
    <sheetView zoomScaleNormal="100" workbookViewId="0">
      <pane xSplit="2" ySplit="1" topLeftCell="C263" activePane="bottomRight" state="frozen"/>
      <selection pane="topRight" activeCell="C1" sqref="C1"/>
      <selection pane="bottomLeft" activeCell="A2" sqref="A2"/>
      <selection pane="bottomRight" activeCell="B2" sqref="B2:B801"/>
    </sheetView>
  </sheetViews>
  <sheetFormatPr baseColWidth="10" defaultColWidth="11.42578125" defaultRowHeight="15" x14ac:dyDescent="0.25"/>
  <cols>
    <col min="1" max="1" width="11.42578125" style="50"/>
    <col min="2" max="2" width="25.28515625" style="50" bestFit="1" customWidth="1"/>
    <col min="3" max="8" width="11.42578125" style="50"/>
    <col min="9" max="10" width="11.42578125" style="96"/>
    <col min="11" max="16" width="11.42578125" style="50"/>
    <col min="17" max="18" width="11.42578125" style="96"/>
    <col min="19" max="27" width="11.42578125" style="50"/>
    <col min="28" max="28" width="11.42578125" style="96"/>
    <col min="29" max="29" width="11.42578125" style="97"/>
    <col min="30" max="31" width="11.42578125" style="96"/>
    <col min="32" max="16384" width="11.42578125" style="50"/>
  </cols>
  <sheetData>
    <row r="1" spans="1:34" s="43" customFormat="1" ht="85.5" customHeight="1" x14ac:dyDescent="0.25">
      <c r="A1" s="40" t="s">
        <v>44</v>
      </c>
      <c r="B1" s="40" t="s">
        <v>45</v>
      </c>
      <c r="C1" s="40" t="s">
        <v>46</v>
      </c>
      <c r="D1" s="40" t="s">
        <v>47</v>
      </c>
      <c r="E1" s="40" t="s">
        <v>48</v>
      </c>
      <c r="F1" s="40" t="s">
        <v>49</v>
      </c>
      <c r="G1" s="40" t="s">
        <v>50</v>
      </c>
      <c r="H1" s="40" t="s">
        <v>51</v>
      </c>
      <c r="I1" s="41" t="s">
        <v>52</v>
      </c>
      <c r="J1" s="41" t="s">
        <v>53</v>
      </c>
      <c r="K1" s="40" t="s">
        <v>54</v>
      </c>
      <c r="L1" s="40" t="s">
        <v>55</v>
      </c>
      <c r="M1" s="40" t="s">
        <v>56</v>
      </c>
      <c r="N1" s="40" t="s">
        <v>57</v>
      </c>
      <c r="O1" s="40" t="s">
        <v>58</v>
      </c>
      <c r="P1" s="40" t="s">
        <v>59</v>
      </c>
      <c r="Q1" s="41" t="s">
        <v>60</v>
      </c>
      <c r="R1" s="41" t="s">
        <v>61</v>
      </c>
      <c r="S1" s="40" t="s">
        <v>62</v>
      </c>
      <c r="T1" s="40" t="s">
        <v>63</v>
      </c>
      <c r="U1" s="40" t="s">
        <v>64</v>
      </c>
      <c r="V1" s="40" t="s">
        <v>65</v>
      </c>
      <c r="W1" s="40" t="s">
        <v>45</v>
      </c>
      <c r="X1" s="40" t="s">
        <v>66</v>
      </c>
      <c r="Y1" s="40" t="s">
        <v>67</v>
      </c>
      <c r="Z1" s="40" t="s">
        <v>68</v>
      </c>
      <c r="AA1" s="40" t="s">
        <v>69</v>
      </c>
      <c r="AB1" s="41" t="s">
        <v>70</v>
      </c>
      <c r="AC1" s="42" t="s">
        <v>71</v>
      </c>
      <c r="AD1" s="41" t="s">
        <v>72</v>
      </c>
      <c r="AE1" s="41" t="s">
        <v>73</v>
      </c>
      <c r="AF1" s="40" t="s">
        <v>74</v>
      </c>
      <c r="AG1" s="40" t="s">
        <v>75</v>
      </c>
      <c r="AH1" s="40" t="s">
        <v>76</v>
      </c>
    </row>
    <row r="2" spans="1:34" s="43" customFormat="1" ht="85.5" customHeight="1" x14ac:dyDescent="0.25">
      <c r="A2" s="40" t="s">
        <v>1533</v>
      </c>
      <c r="B2" s="40" t="s">
        <v>1533</v>
      </c>
      <c r="C2" s="40"/>
      <c r="D2" s="40"/>
      <c r="E2" s="40"/>
      <c r="F2" s="40"/>
      <c r="G2" s="40"/>
      <c r="H2" s="40"/>
      <c r="I2" s="41"/>
      <c r="J2" s="41"/>
      <c r="K2" s="40"/>
      <c r="L2" s="40"/>
      <c r="M2" s="40"/>
      <c r="N2" s="40"/>
      <c r="O2" s="40"/>
      <c r="P2" s="40"/>
      <c r="Q2" s="41"/>
      <c r="R2" s="41"/>
      <c r="S2" s="40"/>
      <c r="T2" s="40"/>
      <c r="U2" s="40"/>
      <c r="V2" s="40"/>
      <c r="W2" s="40"/>
      <c r="X2" s="40"/>
      <c r="Y2" s="40"/>
      <c r="Z2" s="40"/>
      <c r="AA2" s="40"/>
      <c r="AB2" s="41"/>
      <c r="AC2" s="42"/>
      <c r="AD2" s="41"/>
      <c r="AE2" s="41"/>
      <c r="AF2" s="40"/>
      <c r="AG2" s="40"/>
      <c r="AH2" s="40"/>
    </row>
    <row r="3" spans="1:34" ht="69.95" customHeight="1" x14ac:dyDescent="0.25">
      <c r="A3" s="44" t="s">
        <v>77</v>
      </c>
      <c r="B3" s="45" t="s">
        <v>78</v>
      </c>
      <c r="C3" s="45">
        <v>16</v>
      </c>
      <c r="D3" s="45">
        <v>16</v>
      </c>
      <c r="E3" s="45" t="s">
        <v>79</v>
      </c>
      <c r="F3" s="45" t="s">
        <v>80</v>
      </c>
      <c r="G3" s="45">
        <v>507.29</v>
      </c>
      <c r="H3" s="45" t="s">
        <v>81</v>
      </c>
      <c r="I3" s="46">
        <v>38938</v>
      </c>
      <c r="J3" s="46">
        <v>38938</v>
      </c>
      <c r="K3" s="45" t="s">
        <v>81</v>
      </c>
      <c r="L3" s="45"/>
      <c r="M3" s="45"/>
      <c r="N3" s="45" t="s">
        <v>82</v>
      </c>
      <c r="O3" s="45"/>
      <c r="P3" s="45" t="s">
        <v>81</v>
      </c>
      <c r="Q3" s="46">
        <v>42684</v>
      </c>
      <c r="R3" s="46">
        <v>36857</v>
      </c>
      <c r="S3" s="45" t="s">
        <v>83</v>
      </c>
      <c r="T3" s="45" t="s">
        <v>84</v>
      </c>
      <c r="U3" s="45" t="s">
        <v>85</v>
      </c>
      <c r="V3" s="45" t="s">
        <v>86</v>
      </c>
      <c r="W3" s="45" t="s">
        <v>87</v>
      </c>
      <c r="X3" s="45" t="s">
        <v>88</v>
      </c>
      <c r="Y3" s="45" t="s">
        <v>89</v>
      </c>
      <c r="Z3" s="45" t="s">
        <v>90</v>
      </c>
      <c r="AA3" s="45"/>
      <c r="AB3" s="46">
        <v>43624</v>
      </c>
      <c r="AC3" s="47"/>
      <c r="AD3" s="46">
        <v>43931</v>
      </c>
      <c r="AE3" s="48">
        <v>45026</v>
      </c>
      <c r="AF3" s="49" t="s">
        <v>91</v>
      </c>
      <c r="AG3" s="45" t="s">
        <v>92</v>
      </c>
      <c r="AH3" s="45" t="s">
        <v>93</v>
      </c>
    </row>
    <row r="4" spans="1:34" ht="69.95" customHeight="1" x14ac:dyDescent="0.25">
      <c r="A4" s="44" t="s">
        <v>94</v>
      </c>
      <c r="B4" s="45" t="s">
        <v>95</v>
      </c>
      <c r="C4" s="45">
        <v>16</v>
      </c>
      <c r="D4" s="45">
        <v>16</v>
      </c>
      <c r="E4" s="45" t="s">
        <v>79</v>
      </c>
      <c r="F4" s="45" t="s">
        <v>80</v>
      </c>
      <c r="G4" s="45">
        <v>221.97</v>
      </c>
      <c r="H4" s="45" t="s">
        <v>81</v>
      </c>
      <c r="I4" s="46">
        <v>38938</v>
      </c>
      <c r="J4" s="46">
        <v>38938</v>
      </c>
      <c r="K4" s="45" t="s">
        <v>81</v>
      </c>
      <c r="L4" s="45"/>
      <c r="M4" s="45"/>
      <c r="N4" s="45" t="s">
        <v>82</v>
      </c>
      <c r="O4" s="45"/>
      <c r="P4" s="45" t="s">
        <v>81</v>
      </c>
      <c r="Q4" s="46">
        <v>40015</v>
      </c>
      <c r="R4" s="46">
        <v>39989</v>
      </c>
      <c r="S4" s="45" t="s">
        <v>96</v>
      </c>
      <c r="T4" s="45" t="s">
        <v>97</v>
      </c>
      <c r="U4" s="45" t="s">
        <v>85</v>
      </c>
      <c r="V4" s="45" t="s">
        <v>98</v>
      </c>
      <c r="W4" s="45" t="s">
        <v>99</v>
      </c>
      <c r="X4" s="45" t="s">
        <v>100</v>
      </c>
      <c r="Y4" s="45" t="s">
        <v>101</v>
      </c>
      <c r="Z4" s="45" t="s">
        <v>102</v>
      </c>
      <c r="AA4" s="45"/>
      <c r="AB4" s="46">
        <v>44596</v>
      </c>
      <c r="AC4" s="47"/>
      <c r="AD4" s="46">
        <v>43647</v>
      </c>
      <c r="AE4" s="46">
        <v>44819</v>
      </c>
      <c r="AF4" s="45" t="s">
        <v>103</v>
      </c>
      <c r="AG4" s="45" t="s">
        <v>92</v>
      </c>
      <c r="AH4" s="45" t="s">
        <v>104</v>
      </c>
    </row>
    <row r="5" spans="1:34" ht="69.95" customHeight="1" x14ac:dyDescent="0.25">
      <c r="A5" s="44" t="s">
        <v>105</v>
      </c>
      <c r="B5" s="45" t="s">
        <v>106</v>
      </c>
      <c r="C5" s="45">
        <v>16</v>
      </c>
      <c r="D5" s="45">
        <v>16</v>
      </c>
      <c r="E5" s="45" t="s">
        <v>79</v>
      </c>
      <c r="F5" s="45" t="s">
        <v>80</v>
      </c>
      <c r="G5" s="45">
        <v>4587.9399999999996</v>
      </c>
      <c r="H5" s="45" t="s">
        <v>81</v>
      </c>
      <c r="I5" s="46">
        <v>39185</v>
      </c>
      <c r="J5" s="46">
        <v>39185</v>
      </c>
      <c r="K5" s="45" t="s">
        <v>81</v>
      </c>
      <c r="L5" s="45"/>
      <c r="M5" s="45"/>
      <c r="N5" s="45" t="s">
        <v>82</v>
      </c>
      <c r="O5" s="45"/>
      <c r="P5" s="45" t="s">
        <v>81</v>
      </c>
      <c r="Q5" s="46">
        <v>40997</v>
      </c>
      <c r="R5" s="46">
        <v>40266</v>
      </c>
      <c r="S5" s="45" t="s">
        <v>96</v>
      </c>
      <c r="T5" s="45" t="s">
        <v>97</v>
      </c>
      <c r="U5" s="45" t="s">
        <v>85</v>
      </c>
      <c r="V5" s="45" t="s">
        <v>107</v>
      </c>
      <c r="W5" s="45" t="s">
        <v>108</v>
      </c>
      <c r="X5" s="45" t="s">
        <v>109</v>
      </c>
      <c r="Y5" s="45" t="s">
        <v>110</v>
      </c>
      <c r="Z5" s="45" t="s">
        <v>111</v>
      </c>
      <c r="AA5" s="45"/>
      <c r="AB5" s="46">
        <v>44596</v>
      </c>
      <c r="AC5" s="47"/>
      <c r="AD5" s="46">
        <v>43648</v>
      </c>
      <c r="AE5" s="46">
        <v>44773</v>
      </c>
      <c r="AF5" s="45" t="s">
        <v>103</v>
      </c>
      <c r="AG5" s="45" t="s">
        <v>92</v>
      </c>
      <c r="AH5" s="45" t="s">
        <v>93</v>
      </c>
    </row>
    <row r="6" spans="1:34" ht="69.95" customHeight="1" x14ac:dyDescent="0.25">
      <c r="A6" s="44" t="s">
        <v>112</v>
      </c>
      <c r="B6" s="45" t="s">
        <v>113</v>
      </c>
      <c r="C6" s="45">
        <v>16</v>
      </c>
      <c r="D6" s="45">
        <v>16</v>
      </c>
      <c r="E6" s="45" t="s">
        <v>79</v>
      </c>
      <c r="F6" s="45" t="s">
        <v>80</v>
      </c>
      <c r="G6" s="45">
        <v>1</v>
      </c>
      <c r="H6" s="45" t="s">
        <v>81</v>
      </c>
      <c r="I6" s="46">
        <v>38938</v>
      </c>
      <c r="J6" s="46">
        <v>38938</v>
      </c>
      <c r="K6" s="45" t="s">
        <v>81</v>
      </c>
      <c r="L6" s="45"/>
      <c r="M6" s="45"/>
      <c r="N6" s="45" t="s">
        <v>82</v>
      </c>
      <c r="O6" s="45"/>
      <c r="P6" s="45" t="s">
        <v>81</v>
      </c>
      <c r="Q6" s="46">
        <v>40455</v>
      </c>
      <c r="R6" s="46">
        <v>36692</v>
      </c>
      <c r="S6" s="45" t="s">
        <v>96</v>
      </c>
      <c r="T6" s="45" t="s">
        <v>97</v>
      </c>
      <c r="U6" s="45" t="s">
        <v>85</v>
      </c>
      <c r="V6" s="45" t="s">
        <v>114</v>
      </c>
      <c r="W6" s="45" t="s">
        <v>115</v>
      </c>
      <c r="X6" s="45" t="s">
        <v>116</v>
      </c>
      <c r="Y6" s="45" t="s">
        <v>117</v>
      </c>
      <c r="Z6" s="45" t="s">
        <v>118</v>
      </c>
      <c r="AA6" s="45"/>
      <c r="AB6" s="46">
        <v>43616</v>
      </c>
      <c r="AC6" s="47"/>
      <c r="AD6" s="46">
        <v>43983</v>
      </c>
      <c r="AE6" s="46">
        <v>44723</v>
      </c>
      <c r="AF6" s="45"/>
      <c r="AG6" s="45" t="s">
        <v>92</v>
      </c>
      <c r="AH6" s="45" t="s">
        <v>104</v>
      </c>
    </row>
    <row r="7" spans="1:34" ht="69.95" customHeight="1" x14ac:dyDescent="0.25">
      <c r="A7" s="44" t="s">
        <v>119</v>
      </c>
      <c r="B7" s="45" t="s">
        <v>120</v>
      </c>
      <c r="C7" s="45">
        <v>16</v>
      </c>
      <c r="D7" s="45">
        <v>16</v>
      </c>
      <c r="E7" s="45" t="s">
        <v>79</v>
      </c>
      <c r="F7" s="45" t="s">
        <v>80</v>
      </c>
      <c r="G7" s="45">
        <v>3148.85</v>
      </c>
      <c r="H7" s="45" t="s">
        <v>81</v>
      </c>
      <c r="I7" s="46">
        <v>39960</v>
      </c>
      <c r="J7" s="46">
        <v>39960</v>
      </c>
      <c r="K7" s="45" t="s">
        <v>81</v>
      </c>
      <c r="L7" s="45"/>
      <c r="M7" s="45"/>
      <c r="N7" s="45" t="s">
        <v>82</v>
      </c>
      <c r="O7" s="45"/>
      <c r="P7" s="45" t="s">
        <v>81</v>
      </c>
      <c r="Q7" s="46">
        <v>40022</v>
      </c>
      <c r="R7" s="46">
        <v>36857</v>
      </c>
      <c r="S7" s="45" t="s">
        <v>96</v>
      </c>
      <c r="T7" s="45" t="s">
        <v>97</v>
      </c>
      <c r="U7" s="45" t="s">
        <v>85</v>
      </c>
      <c r="V7" s="45" t="s">
        <v>121</v>
      </c>
      <c r="W7" s="45" t="s">
        <v>122</v>
      </c>
      <c r="X7" s="45" t="s">
        <v>123</v>
      </c>
      <c r="Y7" s="45" t="s">
        <v>124</v>
      </c>
      <c r="Z7" s="45" t="s">
        <v>125</v>
      </c>
      <c r="AA7" s="45"/>
      <c r="AB7" s="46">
        <v>44596</v>
      </c>
      <c r="AC7" s="47"/>
      <c r="AD7" s="46">
        <v>43797</v>
      </c>
      <c r="AE7" s="46">
        <v>44893</v>
      </c>
      <c r="AF7" s="45"/>
      <c r="AG7" s="45" t="s">
        <v>92</v>
      </c>
      <c r="AH7" s="45" t="s">
        <v>104</v>
      </c>
    </row>
    <row r="8" spans="1:34" ht="69.95" customHeight="1" x14ac:dyDescent="0.25">
      <c r="A8" s="44" t="s">
        <v>126</v>
      </c>
      <c r="B8" s="45" t="s">
        <v>127</v>
      </c>
      <c r="C8" s="45">
        <v>16</v>
      </c>
      <c r="D8" s="45">
        <v>16</v>
      </c>
      <c r="E8" s="45" t="s">
        <v>79</v>
      </c>
      <c r="F8" s="45" t="s">
        <v>80</v>
      </c>
      <c r="G8" s="45">
        <v>625.03</v>
      </c>
      <c r="H8" s="45" t="s">
        <v>81</v>
      </c>
      <c r="I8" s="46">
        <v>39185</v>
      </c>
      <c r="J8" s="46">
        <v>39185</v>
      </c>
      <c r="K8" s="45" t="s">
        <v>81</v>
      </c>
      <c r="L8" s="45"/>
      <c r="M8" s="45"/>
      <c r="N8" s="45" t="s">
        <v>82</v>
      </c>
      <c r="O8" s="45"/>
      <c r="P8" s="45" t="s">
        <v>81</v>
      </c>
      <c r="Q8" s="46">
        <v>40022</v>
      </c>
      <c r="R8" s="46">
        <v>36857</v>
      </c>
      <c r="S8" s="45" t="s">
        <v>83</v>
      </c>
      <c r="T8" s="45" t="s">
        <v>128</v>
      </c>
      <c r="U8" s="45" t="s">
        <v>85</v>
      </c>
      <c r="V8" s="45" t="s">
        <v>128</v>
      </c>
      <c r="W8" s="45" t="s">
        <v>129</v>
      </c>
      <c r="X8" s="45" t="s">
        <v>130</v>
      </c>
      <c r="Y8" s="45" t="s">
        <v>131</v>
      </c>
      <c r="Z8" s="45" t="s">
        <v>132</v>
      </c>
      <c r="AA8" s="45"/>
      <c r="AB8" s="46">
        <v>44475</v>
      </c>
      <c r="AC8" s="47"/>
      <c r="AD8" s="46">
        <v>44621</v>
      </c>
      <c r="AE8" s="46">
        <v>45717</v>
      </c>
      <c r="AF8" s="45"/>
      <c r="AG8" s="45" t="s">
        <v>92</v>
      </c>
      <c r="AH8" s="45" t="s">
        <v>104</v>
      </c>
    </row>
    <row r="9" spans="1:34" ht="69.95" customHeight="1" x14ac:dyDescent="0.25">
      <c r="A9" s="44" t="s">
        <v>133</v>
      </c>
      <c r="B9" s="45" t="s">
        <v>134</v>
      </c>
      <c r="C9" s="45">
        <v>16</v>
      </c>
      <c r="D9" s="45">
        <v>16</v>
      </c>
      <c r="E9" s="45" t="s">
        <v>79</v>
      </c>
      <c r="F9" s="45" t="s">
        <v>80</v>
      </c>
      <c r="G9" s="45">
        <v>103.17</v>
      </c>
      <c r="H9" s="45" t="s">
        <v>81</v>
      </c>
      <c r="I9" s="46">
        <v>39960</v>
      </c>
      <c r="J9" s="46">
        <v>39960</v>
      </c>
      <c r="K9" s="45" t="s">
        <v>81</v>
      </c>
      <c r="L9" s="45"/>
      <c r="M9" s="45"/>
      <c r="N9" s="45" t="s">
        <v>82</v>
      </c>
      <c r="O9" s="45"/>
      <c r="P9" s="45" t="s">
        <v>81</v>
      </c>
      <c r="Q9" s="46">
        <v>40450</v>
      </c>
      <c r="R9" s="46">
        <v>38006</v>
      </c>
      <c r="S9" s="45" t="s">
        <v>96</v>
      </c>
      <c r="T9" s="45" t="s">
        <v>97</v>
      </c>
      <c r="U9" s="45" t="s">
        <v>85</v>
      </c>
      <c r="V9" s="45" t="s">
        <v>98</v>
      </c>
      <c r="W9" s="45" t="s">
        <v>99</v>
      </c>
      <c r="X9" s="45" t="s">
        <v>100</v>
      </c>
      <c r="Y9" s="45" t="s">
        <v>101</v>
      </c>
      <c r="Z9" s="45" t="s">
        <v>102</v>
      </c>
      <c r="AA9" s="45"/>
      <c r="AB9" s="46">
        <v>44596</v>
      </c>
      <c r="AC9" s="47"/>
      <c r="AD9" s="46">
        <v>43606</v>
      </c>
      <c r="AE9" s="46">
        <v>44819</v>
      </c>
      <c r="AF9" s="45" t="s">
        <v>103</v>
      </c>
      <c r="AG9" s="45" t="s">
        <v>92</v>
      </c>
      <c r="AH9" s="45" t="s">
        <v>104</v>
      </c>
    </row>
    <row r="10" spans="1:34" ht="69.95" customHeight="1" x14ac:dyDescent="0.25">
      <c r="A10" s="44" t="s">
        <v>135</v>
      </c>
      <c r="B10" s="45" t="s">
        <v>136</v>
      </c>
      <c r="C10" s="45">
        <v>16</v>
      </c>
      <c r="D10" s="45">
        <v>16</v>
      </c>
      <c r="E10" s="45" t="s">
        <v>79</v>
      </c>
      <c r="F10" s="45" t="s">
        <v>80</v>
      </c>
      <c r="G10" s="45">
        <v>1652.75</v>
      </c>
      <c r="H10" s="45" t="s">
        <v>81</v>
      </c>
      <c r="I10" s="46">
        <v>38938</v>
      </c>
      <c r="J10" s="46">
        <v>38938</v>
      </c>
      <c r="K10" s="45" t="s">
        <v>85</v>
      </c>
      <c r="L10" s="45" t="s">
        <v>137</v>
      </c>
      <c r="M10" s="45"/>
      <c r="N10" s="45" t="s">
        <v>82</v>
      </c>
      <c r="O10" s="45"/>
      <c r="P10" s="45" t="s">
        <v>81</v>
      </c>
      <c r="Q10" s="46">
        <v>41180</v>
      </c>
      <c r="R10" s="46">
        <v>36671</v>
      </c>
      <c r="S10" s="45" t="s">
        <v>96</v>
      </c>
      <c r="T10" s="45" t="s">
        <v>97</v>
      </c>
      <c r="U10" s="45" t="s">
        <v>85</v>
      </c>
      <c r="V10" s="45" t="s">
        <v>114</v>
      </c>
      <c r="W10" s="45" t="s">
        <v>138</v>
      </c>
      <c r="X10" s="45" t="s">
        <v>139</v>
      </c>
      <c r="Y10" s="45" t="s">
        <v>140</v>
      </c>
      <c r="Z10" s="45" t="s">
        <v>141</v>
      </c>
      <c r="AA10" s="51" t="s">
        <v>142</v>
      </c>
      <c r="AB10" s="46">
        <v>44596</v>
      </c>
      <c r="AC10" s="47"/>
      <c r="AD10" s="46">
        <v>43760</v>
      </c>
      <c r="AE10" s="46">
        <v>44778</v>
      </c>
      <c r="AF10" s="45" t="s">
        <v>103</v>
      </c>
      <c r="AG10" s="45" t="s">
        <v>92</v>
      </c>
      <c r="AH10" s="45" t="s">
        <v>104</v>
      </c>
    </row>
    <row r="11" spans="1:34" ht="69.95" customHeight="1" x14ac:dyDescent="0.25">
      <c r="A11" s="44" t="s">
        <v>143</v>
      </c>
      <c r="B11" s="45" t="s">
        <v>144</v>
      </c>
      <c r="C11" s="45" t="s">
        <v>145</v>
      </c>
      <c r="D11" s="45">
        <v>16</v>
      </c>
      <c r="E11" s="45" t="s">
        <v>79</v>
      </c>
      <c r="F11" s="45" t="s">
        <v>80</v>
      </c>
      <c r="G11" s="45">
        <v>4628.87</v>
      </c>
      <c r="H11" s="45" t="s">
        <v>81</v>
      </c>
      <c r="I11" s="46">
        <v>38951</v>
      </c>
      <c r="J11" s="46">
        <v>38951</v>
      </c>
      <c r="K11" s="45" t="s">
        <v>81</v>
      </c>
      <c r="L11" s="45" t="s">
        <v>137</v>
      </c>
      <c r="M11" s="45"/>
      <c r="N11" s="45" t="s">
        <v>82</v>
      </c>
      <c r="O11" s="45"/>
      <c r="P11" s="45" t="s">
        <v>81</v>
      </c>
      <c r="Q11" s="46">
        <v>40015</v>
      </c>
      <c r="R11" s="46">
        <v>39423</v>
      </c>
      <c r="S11" s="45" t="s">
        <v>83</v>
      </c>
      <c r="T11" s="45" t="s">
        <v>146</v>
      </c>
      <c r="U11" s="45" t="s">
        <v>85</v>
      </c>
      <c r="V11" s="45" t="s">
        <v>146</v>
      </c>
      <c r="W11" s="45" t="s">
        <v>147</v>
      </c>
      <c r="X11" s="45" t="s">
        <v>148</v>
      </c>
      <c r="Y11" s="45" t="s">
        <v>149</v>
      </c>
      <c r="Z11" s="45" t="s">
        <v>150</v>
      </c>
      <c r="AA11" s="45"/>
      <c r="AB11" s="46">
        <v>44362</v>
      </c>
      <c r="AC11" s="47"/>
      <c r="AD11" s="46">
        <v>44644</v>
      </c>
      <c r="AE11" s="46">
        <v>45740</v>
      </c>
      <c r="AF11" s="45"/>
      <c r="AG11" s="45" t="s">
        <v>92</v>
      </c>
      <c r="AH11" s="45" t="s">
        <v>93</v>
      </c>
    </row>
    <row r="12" spans="1:34" ht="69.95" customHeight="1" x14ac:dyDescent="0.25">
      <c r="A12" s="44" t="s">
        <v>151</v>
      </c>
      <c r="B12" s="45" t="s">
        <v>152</v>
      </c>
      <c r="C12" s="45">
        <v>16</v>
      </c>
      <c r="D12" s="45">
        <v>16</v>
      </c>
      <c r="E12" s="45" t="s">
        <v>79</v>
      </c>
      <c r="F12" s="45" t="s">
        <v>80</v>
      </c>
      <c r="G12" s="45">
        <v>1553.8</v>
      </c>
      <c r="H12" s="45" t="s">
        <v>81</v>
      </c>
      <c r="I12" s="46">
        <v>38938</v>
      </c>
      <c r="J12" s="46">
        <v>38938</v>
      </c>
      <c r="K12" s="45" t="s">
        <v>81</v>
      </c>
      <c r="L12" s="45"/>
      <c r="M12" s="45"/>
      <c r="N12" s="45" t="s">
        <v>82</v>
      </c>
      <c r="O12" s="45"/>
      <c r="P12" s="45" t="s">
        <v>81</v>
      </c>
      <c r="Q12" s="46">
        <v>40455</v>
      </c>
      <c r="R12" s="46">
        <v>39541</v>
      </c>
      <c r="S12" s="45" t="s">
        <v>96</v>
      </c>
      <c r="T12" s="45" t="s">
        <v>97</v>
      </c>
      <c r="U12" s="45" t="s">
        <v>85</v>
      </c>
      <c r="V12" s="45" t="s">
        <v>153</v>
      </c>
      <c r="W12" s="45" t="s">
        <v>154</v>
      </c>
      <c r="X12" s="45" t="s">
        <v>155</v>
      </c>
      <c r="Y12" s="45" t="s">
        <v>156</v>
      </c>
      <c r="Z12" s="45" t="s">
        <v>157</v>
      </c>
      <c r="AA12" s="45"/>
      <c r="AB12" s="46">
        <v>44596</v>
      </c>
      <c r="AC12" s="47"/>
      <c r="AD12" s="46">
        <v>43623</v>
      </c>
      <c r="AE12" s="46">
        <v>44811</v>
      </c>
      <c r="AF12" s="45" t="s">
        <v>103</v>
      </c>
      <c r="AG12" s="45" t="s">
        <v>92</v>
      </c>
      <c r="AH12" s="45" t="s">
        <v>93</v>
      </c>
    </row>
    <row r="13" spans="1:34" ht="69.95" customHeight="1" x14ac:dyDescent="0.25">
      <c r="A13" s="44" t="s">
        <v>158</v>
      </c>
      <c r="B13" s="45" t="s">
        <v>159</v>
      </c>
      <c r="C13" s="45">
        <v>16</v>
      </c>
      <c r="D13" s="45">
        <v>16</v>
      </c>
      <c r="E13" s="45" t="s">
        <v>79</v>
      </c>
      <c r="F13" s="45" t="s">
        <v>80</v>
      </c>
      <c r="G13" s="45">
        <v>322.61</v>
      </c>
      <c r="H13" s="45" t="s">
        <v>81</v>
      </c>
      <c r="I13" s="46">
        <v>39960</v>
      </c>
      <c r="J13" s="46">
        <v>39960</v>
      </c>
      <c r="K13" s="45" t="s">
        <v>81</v>
      </c>
      <c r="L13" s="45"/>
      <c r="M13" s="45"/>
      <c r="N13" s="45" t="s">
        <v>82</v>
      </c>
      <c r="O13" s="45"/>
      <c r="P13" s="45" t="s">
        <v>81</v>
      </c>
      <c r="Q13" s="46">
        <v>40022</v>
      </c>
      <c r="R13" s="46">
        <v>37267</v>
      </c>
      <c r="S13" s="45" t="s">
        <v>96</v>
      </c>
      <c r="T13" s="45" t="s">
        <v>97</v>
      </c>
      <c r="U13" s="45" t="s">
        <v>85</v>
      </c>
      <c r="V13" s="45" t="s">
        <v>98</v>
      </c>
      <c r="W13" s="45" t="s">
        <v>160</v>
      </c>
      <c r="X13" s="45" t="s">
        <v>161</v>
      </c>
      <c r="Y13" s="45" t="s">
        <v>162</v>
      </c>
      <c r="Z13" s="45" t="s">
        <v>163</v>
      </c>
      <c r="AA13" s="45"/>
      <c r="AB13" s="46">
        <v>44596</v>
      </c>
      <c r="AC13" s="47"/>
      <c r="AD13" s="46">
        <v>43595</v>
      </c>
      <c r="AE13" s="46">
        <v>44834</v>
      </c>
      <c r="AF13" s="45" t="s">
        <v>103</v>
      </c>
      <c r="AG13" s="45" t="s">
        <v>92</v>
      </c>
      <c r="AH13" s="45" t="s">
        <v>104</v>
      </c>
    </row>
    <row r="14" spans="1:34" ht="69.95" customHeight="1" x14ac:dyDescent="0.25">
      <c r="A14" s="44" t="s">
        <v>164</v>
      </c>
      <c r="B14" s="45" t="s">
        <v>165</v>
      </c>
      <c r="C14" s="45" t="s">
        <v>145</v>
      </c>
      <c r="D14" s="45">
        <v>16</v>
      </c>
      <c r="E14" s="45" t="s">
        <v>79</v>
      </c>
      <c r="F14" s="45" t="s">
        <v>80</v>
      </c>
      <c r="G14" s="45">
        <v>2221.85</v>
      </c>
      <c r="H14" s="45" t="s">
        <v>81</v>
      </c>
      <c r="I14" s="46">
        <v>38938</v>
      </c>
      <c r="J14" s="46">
        <v>38938</v>
      </c>
      <c r="K14" s="45" t="s">
        <v>81</v>
      </c>
      <c r="L14" s="45"/>
      <c r="M14" s="45"/>
      <c r="N14" s="45" t="s">
        <v>82</v>
      </c>
      <c r="O14" s="45"/>
      <c r="P14" s="45" t="s">
        <v>81</v>
      </c>
      <c r="Q14" s="46">
        <v>40955</v>
      </c>
      <c r="R14" s="46">
        <v>38187</v>
      </c>
      <c r="S14" s="45" t="s">
        <v>96</v>
      </c>
      <c r="T14" s="45" t="s">
        <v>97</v>
      </c>
      <c r="U14" s="45" t="s">
        <v>85</v>
      </c>
      <c r="V14" s="45" t="s">
        <v>121</v>
      </c>
      <c r="W14" s="45" t="s">
        <v>166</v>
      </c>
      <c r="X14" s="45" t="s">
        <v>123</v>
      </c>
      <c r="Y14" s="45" t="s">
        <v>124</v>
      </c>
      <c r="Z14" s="45" t="s">
        <v>167</v>
      </c>
      <c r="AA14" s="45"/>
      <c r="AB14" s="46">
        <v>44596</v>
      </c>
      <c r="AC14" s="47"/>
      <c r="AD14" s="46">
        <v>43797</v>
      </c>
      <c r="AE14" s="46">
        <v>44893</v>
      </c>
      <c r="AF14" s="45" t="s">
        <v>103</v>
      </c>
      <c r="AG14" s="45" t="s">
        <v>92</v>
      </c>
      <c r="AH14" s="45" t="s">
        <v>93</v>
      </c>
    </row>
    <row r="15" spans="1:34" ht="69.95" customHeight="1" x14ac:dyDescent="0.25">
      <c r="A15" s="100" t="s">
        <v>1307</v>
      </c>
      <c r="B15" s="101" t="s">
        <v>1308</v>
      </c>
      <c r="C15" s="45"/>
      <c r="D15" s="45"/>
      <c r="E15" s="45"/>
      <c r="F15" s="45"/>
      <c r="G15" s="45"/>
      <c r="H15" s="45"/>
      <c r="I15" s="46"/>
      <c r="J15" s="46"/>
      <c r="K15" s="45"/>
      <c r="L15" s="45"/>
      <c r="M15" s="45"/>
      <c r="N15" s="45"/>
      <c r="O15" s="45"/>
      <c r="P15" s="45"/>
      <c r="Q15" s="46"/>
      <c r="R15" s="46"/>
      <c r="S15" s="45"/>
      <c r="T15" s="45"/>
      <c r="U15" s="45"/>
      <c r="V15" s="45"/>
      <c r="W15" s="45"/>
      <c r="X15" s="45"/>
      <c r="Y15" s="45"/>
      <c r="Z15" s="45"/>
      <c r="AA15" s="45"/>
      <c r="AB15" s="46"/>
      <c r="AC15" s="47"/>
      <c r="AD15" s="46"/>
      <c r="AE15" s="46"/>
      <c r="AF15" s="45"/>
      <c r="AG15" s="45"/>
      <c r="AH15" s="45"/>
    </row>
    <row r="16" spans="1:34" ht="69.95" customHeight="1" x14ac:dyDescent="0.25">
      <c r="A16" s="44" t="s">
        <v>1171</v>
      </c>
      <c r="B16" s="45" t="s">
        <v>1172</v>
      </c>
      <c r="C16" s="45">
        <v>17</v>
      </c>
      <c r="D16" s="45">
        <v>17</v>
      </c>
      <c r="E16" s="45" t="s">
        <v>79</v>
      </c>
      <c r="F16" s="45" t="s">
        <v>80</v>
      </c>
      <c r="G16" s="45">
        <v>534.05999999999995</v>
      </c>
      <c r="H16" s="45" t="s">
        <v>85</v>
      </c>
      <c r="I16" s="46">
        <v>39031</v>
      </c>
      <c r="J16" s="46">
        <v>39031</v>
      </c>
      <c r="K16" s="45" t="s">
        <v>81</v>
      </c>
      <c r="L16" s="45"/>
      <c r="M16" s="45"/>
      <c r="N16" s="45" t="s">
        <v>82</v>
      </c>
      <c r="O16" s="45"/>
      <c r="P16" s="45" t="s">
        <v>81</v>
      </c>
      <c r="Q16" s="46">
        <v>41737</v>
      </c>
      <c r="R16" s="46">
        <v>36702</v>
      </c>
      <c r="S16" s="45" t="s">
        <v>83</v>
      </c>
      <c r="T16" s="45" t="s">
        <v>1173</v>
      </c>
      <c r="U16" s="49" t="s">
        <v>81</v>
      </c>
      <c r="V16" s="49" t="s">
        <v>1174</v>
      </c>
      <c r="W16" s="45"/>
      <c r="X16" s="45"/>
      <c r="Y16" s="45"/>
      <c r="Z16" s="45"/>
      <c r="AA16" s="45"/>
      <c r="AB16" s="46"/>
      <c r="AC16" s="47"/>
      <c r="AD16" s="46"/>
      <c r="AE16" s="46"/>
      <c r="AF16" s="45"/>
      <c r="AG16" s="45" t="s">
        <v>1175</v>
      </c>
      <c r="AH16" s="45" t="s">
        <v>93</v>
      </c>
    </row>
    <row r="17" spans="1:34" ht="69.95" customHeight="1" x14ac:dyDescent="0.25">
      <c r="A17" s="100" t="s">
        <v>1318</v>
      </c>
      <c r="B17" s="101" t="s">
        <v>1319</v>
      </c>
      <c r="C17" s="45"/>
      <c r="D17" s="45"/>
      <c r="E17" s="45"/>
      <c r="F17" s="45"/>
      <c r="G17" s="45"/>
      <c r="H17" s="45"/>
      <c r="I17" s="46"/>
      <c r="J17" s="46"/>
      <c r="K17" s="45"/>
      <c r="L17" s="45"/>
      <c r="M17" s="45"/>
      <c r="N17" s="45"/>
      <c r="O17" s="45"/>
      <c r="P17" s="45"/>
      <c r="Q17" s="46"/>
      <c r="R17" s="46"/>
      <c r="S17" s="45"/>
      <c r="T17" s="45"/>
      <c r="U17" s="45"/>
      <c r="V17" s="45"/>
      <c r="W17" s="45"/>
      <c r="X17" s="45"/>
      <c r="Y17" s="45"/>
      <c r="Z17" s="45"/>
      <c r="AA17" s="45"/>
      <c r="AB17" s="46"/>
      <c r="AC17" s="47"/>
      <c r="AD17" s="46"/>
      <c r="AE17" s="46"/>
      <c r="AF17" s="45"/>
      <c r="AG17" s="45"/>
      <c r="AH17" s="45"/>
    </row>
    <row r="18" spans="1:34" ht="69.95" customHeight="1" thickBot="1" x14ac:dyDescent="0.3">
      <c r="A18" s="159" t="s">
        <v>1326</v>
      </c>
      <c r="B18" s="161" t="s">
        <v>1327</v>
      </c>
      <c r="C18" s="54"/>
      <c r="D18" s="54"/>
      <c r="E18" s="54"/>
      <c r="F18" s="54"/>
      <c r="G18" s="54"/>
      <c r="H18" s="54"/>
      <c r="I18" s="55"/>
      <c r="J18" s="55"/>
      <c r="K18" s="54"/>
      <c r="L18" s="54"/>
      <c r="M18" s="54"/>
      <c r="N18" s="54"/>
      <c r="O18" s="54"/>
      <c r="P18" s="54"/>
      <c r="Q18" s="55"/>
      <c r="R18" s="55"/>
      <c r="S18" s="54"/>
      <c r="T18" s="54"/>
      <c r="U18" s="54"/>
      <c r="V18" s="54"/>
      <c r="W18" s="54"/>
      <c r="X18" s="54"/>
      <c r="Y18" s="54"/>
      <c r="Z18" s="54"/>
      <c r="AA18" s="54"/>
      <c r="AB18" s="55"/>
      <c r="AC18" s="56"/>
      <c r="AD18" s="55"/>
      <c r="AE18" s="55"/>
      <c r="AF18" s="54"/>
      <c r="AG18" s="54"/>
      <c r="AH18" s="54"/>
    </row>
    <row r="19" spans="1:34" ht="69.95" customHeight="1" x14ac:dyDescent="0.25">
      <c r="A19" s="160" t="s">
        <v>1331</v>
      </c>
      <c r="B19" s="162" t="s">
        <v>1332</v>
      </c>
      <c r="C19" s="58"/>
      <c r="D19" s="58"/>
      <c r="E19" s="58"/>
      <c r="F19" s="58"/>
      <c r="G19" s="58"/>
      <c r="H19" s="58"/>
      <c r="I19" s="59"/>
      <c r="J19" s="59"/>
      <c r="K19" s="58"/>
      <c r="L19" s="58"/>
      <c r="M19" s="58"/>
      <c r="N19" s="58"/>
      <c r="O19" s="58"/>
      <c r="P19" s="58"/>
      <c r="Q19" s="59"/>
      <c r="R19" s="59"/>
      <c r="S19" s="58"/>
      <c r="T19" s="58"/>
      <c r="U19" s="58"/>
      <c r="V19" s="58"/>
      <c r="W19" s="58"/>
      <c r="X19" s="58"/>
      <c r="Y19" s="58"/>
      <c r="Z19" s="58"/>
      <c r="AA19" s="58"/>
      <c r="AB19" s="59"/>
      <c r="AC19" s="60"/>
      <c r="AD19" s="59"/>
      <c r="AE19" s="59"/>
      <c r="AF19" s="58"/>
      <c r="AG19" s="58"/>
      <c r="AH19" s="58"/>
    </row>
    <row r="20" spans="1:34" ht="69.95" customHeight="1" x14ac:dyDescent="0.25">
      <c r="A20" s="100" t="s">
        <v>1339</v>
      </c>
      <c r="B20" s="101" t="s">
        <v>1340</v>
      </c>
      <c r="C20" s="45"/>
      <c r="D20" s="45"/>
      <c r="E20" s="45"/>
      <c r="F20" s="45"/>
      <c r="G20" s="45"/>
      <c r="H20" s="45"/>
      <c r="I20" s="46"/>
      <c r="J20" s="46"/>
      <c r="K20" s="45"/>
      <c r="L20" s="45"/>
      <c r="M20" s="45"/>
      <c r="N20" s="45"/>
      <c r="O20" s="45"/>
      <c r="P20" s="45"/>
      <c r="Q20" s="46"/>
      <c r="R20" s="46"/>
      <c r="S20" s="45"/>
      <c r="T20" s="45"/>
      <c r="U20" s="45"/>
      <c r="V20" s="45"/>
      <c r="W20" s="45"/>
      <c r="X20" s="45"/>
      <c r="Y20" s="45"/>
      <c r="Z20" s="45"/>
      <c r="AA20" s="45"/>
      <c r="AB20" s="46"/>
      <c r="AC20" s="47"/>
      <c r="AD20" s="46"/>
      <c r="AE20" s="46"/>
      <c r="AF20" s="45"/>
      <c r="AG20" s="45"/>
      <c r="AH20" s="45"/>
    </row>
    <row r="21" spans="1:34" ht="69.95" customHeight="1" x14ac:dyDescent="0.25">
      <c r="A21" s="44" t="s">
        <v>1176</v>
      </c>
      <c r="B21" s="45" t="s">
        <v>1177</v>
      </c>
      <c r="C21" s="45">
        <v>17</v>
      </c>
      <c r="D21" s="45">
        <v>17</v>
      </c>
      <c r="E21" s="45" t="s">
        <v>79</v>
      </c>
      <c r="F21" s="45" t="s">
        <v>80</v>
      </c>
      <c r="G21" s="45">
        <v>2903.69</v>
      </c>
      <c r="H21" s="45" t="s">
        <v>85</v>
      </c>
      <c r="I21" s="46">
        <v>39031</v>
      </c>
      <c r="J21" s="46">
        <v>39031</v>
      </c>
      <c r="K21" s="45" t="s">
        <v>26</v>
      </c>
      <c r="L21" s="45" t="s">
        <v>1178</v>
      </c>
      <c r="M21" s="45"/>
      <c r="N21" s="45" t="s">
        <v>82</v>
      </c>
      <c r="O21" s="45"/>
      <c r="P21" s="45" t="s">
        <v>81</v>
      </c>
      <c r="Q21" s="46">
        <v>43291</v>
      </c>
      <c r="R21" s="46">
        <v>43525</v>
      </c>
      <c r="S21" s="45" t="s">
        <v>83</v>
      </c>
      <c r="T21" s="45" t="s">
        <v>1179</v>
      </c>
      <c r="U21" s="45" t="s">
        <v>85</v>
      </c>
      <c r="V21" s="45" t="s">
        <v>1180</v>
      </c>
      <c r="W21" s="45" t="s">
        <v>1181</v>
      </c>
      <c r="X21" s="45" t="s">
        <v>1182</v>
      </c>
      <c r="Y21" s="45" t="s">
        <v>1183</v>
      </c>
      <c r="Z21" s="45" t="s">
        <v>1184</v>
      </c>
      <c r="AA21" s="45"/>
      <c r="AB21" s="46">
        <v>44173</v>
      </c>
      <c r="AC21" s="47">
        <v>44531</v>
      </c>
      <c r="AD21" s="46">
        <v>44197</v>
      </c>
      <c r="AE21" s="46">
        <v>45291</v>
      </c>
      <c r="AF21" s="45"/>
      <c r="AG21" s="45" t="s">
        <v>1185</v>
      </c>
      <c r="AH21" s="45" t="s">
        <v>93</v>
      </c>
    </row>
    <row r="22" spans="1:34" ht="69.95" customHeight="1" x14ac:dyDescent="0.25">
      <c r="A22" s="100" t="s">
        <v>1341</v>
      </c>
      <c r="B22" s="101" t="s">
        <v>1342</v>
      </c>
      <c r="C22" s="45"/>
      <c r="D22" s="45"/>
      <c r="E22" s="45"/>
      <c r="F22" s="45"/>
      <c r="G22" s="45"/>
      <c r="H22" s="45"/>
      <c r="I22" s="46"/>
      <c r="J22" s="46"/>
      <c r="K22" s="45"/>
      <c r="L22" s="45"/>
      <c r="M22" s="45"/>
      <c r="N22" s="45"/>
      <c r="O22" s="45"/>
      <c r="P22" s="45"/>
      <c r="Q22" s="46"/>
      <c r="R22" s="46"/>
      <c r="S22" s="45"/>
      <c r="T22" s="45"/>
      <c r="U22" s="45"/>
      <c r="V22" s="45"/>
      <c r="W22" s="45"/>
      <c r="X22" s="45"/>
      <c r="Y22" s="45"/>
      <c r="Z22" s="45"/>
      <c r="AA22" s="45"/>
      <c r="AB22" s="46"/>
      <c r="AC22" s="47"/>
      <c r="AD22" s="46"/>
      <c r="AE22" s="46"/>
      <c r="AF22" s="45"/>
      <c r="AG22" s="45"/>
      <c r="AH22" s="45"/>
    </row>
    <row r="23" spans="1:34" ht="69.95" customHeight="1" x14ac:dyDescent="0.25">
      <c r="A23" s="44" t="s">
        <v>1186</v>
      </c>
      <c r="B23" s="45" t="s">
        <v>1187</v>
      </c>
      <c r="C23" s="45">
        <v>17</v>
      </c>
      <c r="D23" s="45">
        <v>17</v>
      </c>
      <c r="E23" s="45" t="s">
        <v>79</v>
      </c>
      <c r="F23" s="45" t="s">
        <v>80</v>
      </c>
      <c r="G23" s="45">
        <v>39.96</v>
      </c>
      <c r="H23" s="45" t="s">
        <v>81</v>
      </c>
      <c r="I23" s="46">
        <v>38938</v>
      </c>
      <c r="J23" s="46">
        <v>38938</v>
      </c>
      <c r="K23" s="45" t="s">
        <v>81</v>
      </c>
      <c r="L23" s="45"/>
      <c r="M23" s="45"/>
      <c r="N23" s="45" t="s">
        <v>82</v>
      </c>
      <c r="O23" s="45"/>
      <c r="P23" s="45" t="s">
        <v>81</v>
      </c>
      <c r="Q23" s="46">
        <v>40291</v>
      </c>
      <c r="R23" s="46">
        <v>40631</v>
      </c>
      <c r="S23" s="45" t="s">
        <v>96</v>
      </c>
      <c r="T23" s="45" t="s">
        <v>1188</v>
      </c>
      <c r="U23" s="45" t="s">
        <v>85</v>
      </c>
      <c r="V23" s="45" t="s">
        <v>114</v>
      </c>
      <c r="W23" s="45" t="s">
        <v>115</v>
      </c>
      <c r="X23" s="45" t="s">
        <v>116</v>
      </c>
      <c r="Y23" s="45" t="s">
        <v>117</v>
      </c>
      <c r="Z23" s="45" t="s">
        <v>1189</v>
      </c>
      <c r="AA23" s="45"/>
      <c r="AB23" s="46">
        <v>43839</v>
      </c>
      <c r="AC23" s="47">
        <v>44693</v>
      </c>
      <c r="AD23" s="46">
        <v>43931</v>
      </c>
      <c r="AE23" s="48">
        <v>45026</v>
      </c>
      <c r="AF23" s="45"/>
      <c r="AG23" s="45" t="s">
        <v>1190</v>
      </c>
      <c r="AH23" s="45" t="s">
        <v>104</v>
      </c>
    </row>
    <row r="24" spans="1:34" ht="69.95" customHeight="1" x14ac:dyDescent="0.25">
      <c r="A24" s="44" t="s">
        <v>1191</v>
      </c>
      <c r="B24" s="45" t="s">
        <v>1192</v>
      </c>
      <c r="C24" s="45">
        <v>17</v>
      </c>
      <c r="D24" s="45">
        <v>17</v>
      </c>
      <c r="E24" s="45" t="s">
        <v>79</v>
      </c>
      <c r="F24" s="45" t="s">
        <v>80</v>
      </c>
      <c r="G24" s="45">
        <v>3139.47</v>
      </c>
      <c r="H24" s="45" t="s">
        <v>81</v>
      </c>
      <c r="I24" s="46">
        <v>39960</v>
      </c>
      <c r="J24" s="46">
        <v>39960</v>
      </c>
      <c r="K24" s="45" t="s">
        <v>81</v>
      </c>
      <c r="L24" s="45"/>
      <c r="M24" s="45"/>
      <c r="N24" s="45" t="s">
        <v>82</v>
      </c>
      <c r="O24" s="45"/>
      <c r="P24" s="45" t="s">
        <v>81</v>
      </c>
      <c r="Q24" s="46">
        <v>40303</v>
      </c>
      <c r="R24" s="46">
        <v>43755</v>
      </c>
      <c r="S24" s="45" t="s">
        <v>96</v>
      </c>
      <c r="T24" s="45" t="s">
        <v>1188</v>
      </c>
      <c r="U24" s="45" t="s">
        <v>85</v>
      </c>
      <c r="V24" s="45" t="s">
        <v>1193</v>
      </c>
      <c r="W24" s="45" t="s">
        <v>166</v>
      </c>
      <c r="X24" s="45" t="s">
        <v>123</v>
      </c>
      <c r="Y24" s="45" t="s">
        <v>124</v>
      </c>
      <c r="Z24" s="45" t="s">
        <v>167</v>
      </c>
      <c r="AA24" s="45"/>
      <c r="AB24" s="46">
        <v>44684</v>
      </c>
      <c r="AC24" s="47">
        <v>44684</v>
      </c>
      <c r="AD24" s="46">
        <v>44685</v>
      </c>
      <c r="AE24" s="46">
        <v>45781</v>
      </c>
      <c r="AF24" s="45"/>
      <c r="AG24" s="45" t="s">
        <v>1194</v>
      </c>
      <c r="AH24" s="45" t="s">
        <v>93</v>
      </c>
    </row>
    <row r="25" spans="1:34" ht="69.95" customHeight="1" x14ac:dyDescent="0.25">
      <c r="A25" s="44" t="s">
        <v>1195</v>
      </c>
      <c r="B25" s="45" t="s">
        <v>1196</v>
      </c>
      <c r="C25" s="45">
        <v>17</v>
      </c>
      <c r="D25" s="45">
        <v>17</v>
      </c>
      <c r="E25" s="45" t="s">
        <v>79</v>
      </c>
      <c r="F25" s="45" t="s">
        <v>80</v>
      </c>
      <c r="G25" s="45">
        <v>12504.78</v>
      </c>
      <c r="H25" s="45" t="s">
        <v>85</v>
      </c>
      <c r="I25" s="46">
        <v>39960</v>
      </c>
      <c r="J25" s="46">
        <v>39960</v>
      </c>
      <c r="K25" s="45" t="s">
        <v>81</v>
      </c>
      <c r="L25" s="45"/>
      <c r="M25" s="45"/>
      <c r="N25" s="45" t="s">
        <v>82</v>
      </c>
      <c r="O25" s="45"/>
      <c r="P25" s="45" t="s">
        <v>85</v>
      </c>
      <c r="Q25" s="46">
        <v>41724</v>
      </c>
      <c r="R25" s="46">
        <v>43248</v>
      </c>
      <c r="S25" s="45" t="s">
        <v>83</v>
      </c>
      <c r="T25" s="45" t="s">
        <v>1197</v>
      </c>
      <c r="U25" s="45" t="s">
        <v>85</v>
      </c>
      <c r="V25" s="45" t="s">
        <v>1198</v>
      </c>
      <c r="W25" s="45" t="s">
        <v>1199</v>
      </c>
      <c r="X25" s="45" t="s">
        <v>1200</v>
      </c>
      <c r="Y25" s="45" t="s">
        <v>1201</v>
      </c>
      <c r="Z25" s="45" t="s">
        <v>1202</v>
      </c>
      <c r="AA25" s="45"/>
      <c r="AB25" s="46">
        <v>44168</v>
      </c>
      <c r="AC25" s="47">
        <v>44896</v>
      </c>
      <c r="AD25" s="46">
        <v>44197</v>
      </c>
      <c r="AE25" s="46">
        <v>45291</v>
      </c>
      <c r="AF25" s="45"/>
      <c r="AG25" s="45" t="s">
        <v>1203</v>
      </c>
      <c r="AH25" s="45" t="s">
        <v>93</v>
      </c>
    </row>
    <row r="26" spans="1:34" ht="69.95" customHeight="1" x14ac:dyDescent="0.25">
      <c r="A26" s="44" t="s">
        <v>799</v>
      </c>
      <c r="B26" s="45" t="s">
        <v>800</v>
      </c>
      <c r="C26" s="45">
        <v>79</v>
      </c>
      <c r="D26" s="45">
        <v>79</v>
      </c>
      <c r="E26" s="45" t="s">
        <v>79</v>
      </c>
      <c r="F26" s="45" t="s">
        <v>80</v>
      </c>
      <c r="G26" s="45">
        <v>737.71</v>
      </c>
      <c r="H26" s="45" t="s">
        <v>81</v>
      </c>
      <c r="I26" s="46">
        <v>39738</v>
      </c>
      <c r="J26" s="46">
        <v>39738</v>
      </c>
      <c r="K26" s="45" t="s">
        <v>81</v>
      </c>
      <c r="L26" s="45"/>
      <c r="M26" s="62" t="s">
        <v>801</v>
      </c>
      <c r="N26" s="45" t="s">
        <v>82</v>
      </c>
      <c r="O26" s="45"/>
      <c r="P26" s="45" t="s">
        <v>81</v>
      </c>
      <c r="Q26" s="46">
        <v>40014</v>
      </c>
      <c r="R26" s="46">
        <v>43718</v>
      </c>
      <c r="S26" s="45" t="s">
        <v>83</v>
      </c>
      <c r="T26" s="45" t="s">
        <v>802</v>
      </c>
      <c r="U26" s="45" t="s">
        <v>85</v>
      </c>
      <c r="V26" s="45" t="s">
        <v>802</v>
      </c>
      <c r="W26" s="45" t="s">
        <v>803</v>
      </c>
      <c r="X26" s="45" t="s">
        <v>139</v>
      </c>
      <c r="Y26" s="45" t="s">
        <v>804</v>
      </c>
      <c r="Z26" s="45" t="s">
        <v>805</v>
      </c>
      <c r="AA26" s="45"/>
      <c r="AB26" s="46">
        <v>43794</v>
      </c>
      <c r="AC26" s="47"/>
      <c r="AD26" s="46">
        <v>43803</v>
      </c>
      <c r="AE26" s="48">
        <v>44898</v>
      </c>
      <c r="AF26" s="45"/>
      <c r="AG26" s="45" t="s">
        <v>806</v>
      </c>
      <c r="AH26" s="45" t="s">
        <v>104</v>
      </c>
    </row>
    <row r="27" spans="1:34" ht="69.95" customHeight="1" x14ac:dyDescent="0.25">
      <c r="A27" s="44" t="s">
        <v>807</v>
      </c>
      <c r="B27" s="45" t="s">
        <v>808</v>
      </c>
      <c r="C27" s="45">
        <v>79</v>
      </c>
      <c r="D27" s="45">
        <v>79</v>
      </c>
      <c r="E27" s="45" t="s">
        <v>79</v>
      </c>
      <c r="F27" s="45" t="s">
        <v>80</v>
      </c>
      <c r="G27" s="45">
        <v>240.03</v>
      </c>
      <c r="H27" s="45" t="s">
        <v>81</v>
      </c>
      <c r="I27" s="46">
        <v>39738</v>
      </c>
      <c r="J27" s="46">
        <v>39738</v>
      </c>
      <c r="K27" s="45" t="s">
        <v>81</v>
      </c>
      <c r="L27" s="45"/>
      <c r="M27" s="45"/>
      <c r="N27" s="45" t="s">
        <v>82</v>
      </c>
      <c r="O27" s="45"/>
      <c r="P27" s="45" t="s">
        <v>81</v>
      </c>
      <c r="Q27" s="46">
        <v>40903</v>
      </c>
      <c r="R27" s="46">
        <v>43475</v>
      </c>
      <c r="S27" s="45" t="s">
        <v>96</v>
      </c>
      <c r="T27" s="45" t="s">
        <v>809</v>
      </c>
      <c r="U27" s="49" t="s">
        <v>81</v>
      </c>
      <c r="V27" s="45"/>
      <c r="W27" s="45"/>
      <c r="X27" s="45"/>
      <c r="Y27" s="45"/>
      <c r="Z27" s="45"/>
      <c r="AA27" s="45" t="s">
        <v>810</v>
      </c>
      <c r="AB27" s="46"/>
      <c r="AC27" s="47"/>
      <c r="AD27" s="46"/>
      <c r="AE27" s="46"/>
      <c r="AF27" s="49" t="s">
        <v>811</v>
      </c>
      <c r="AG27" s="45" t="s">
        <v>806</v>
      </c>
      <c r="AH27" s="45" t="s">
        <v>104</v>
      </c>
    </row>
    <row r="28" spans="1:34" ht="69.95" customHeight="1" x14ac:dyDescent="0.25">
      <c r="A28" s="44" t="s">
        <v>812</v>
      </c>
      <c r="B28" s="45" t="s">
        <v>813</v>
      </c>
      <c r="C28" s="45">
        <v>79</v>
      </c>
      <c r="D28" s="45">
        <v>79</v>
      </c>
      <c r="E28" s="45" t="s">
        <v>79</v>
      </c>
      <c r="F28" s="45" t="s">
        <v>80</v>
      </c>
      <c r="G28" s="45">
        <v>7081.23</v>
      </c>
      <c r="H28" s="45" t="s">
        <v>81</v>
      </c>
      <c r="I28" s="46">
        <v>39960</v>
      </c>
      <c r="J28" s="46">
        <v>39960</v>
      </c>
      <c r="K28" s="45" t="s">
        <v>81</v>
      </c>
      <c r="L28" s="45"/>
      <c r="M28" s="45"/>
      <c r="N28" s="45" t="s">
        <v>82</v>
      </c>
      <c r="O28" s="45"/>
      <c r="P28" s="45" t="s">
        <v>81</v>
      </c>
      <c r="Q28" s="46">
        <v>40014</v>
      </c>
      <c r="R28" s="46">
        <v>43699</v>
      </c>
      <c r="S28" s="45" t="s">
        <v>83</v>
      </c>
      <c r="T28" s="45" t="s">
        <v>814</v>
      </c>
      <c r="U28" s="45" t="s">
        <v>85</v>
      </c>
      <c r="V28" s="45" t="s">
        <v>814</v>
      </c>
      <c r="W28" s="45" t="s">
        <v>160</v>
      </c>
      <c r="X28" s="45" t="s">
        <v>815</v>
      </c>
      <c r="Y28" s="45" t="s">
        <v>816</v>
      </c>
      <c r="Z28" s="45" t="s">
        <v>817</v>
      </c>
      <c r="AA28" s="45"/>
      <c r="AB28" s="46">
        <v>43794</v>
      </c>
      <c r="AC28" s="47"/>
      <c r="AD28" s="46">
        <v>43803</v>
      </c>
      <c r="AE28" s="48">
        <v>44898</v>
      </c>
      <c r="AF28" s="45"/>
      <c r="AG28" s="45" t="s">
        <v>806</v>
      </c>
      <c r="AH28" s="45" t="s">
        <v>104</v>
      </c>
    </row>
    <row r="29" spans="1:34" ht="69.95" customHeight="1" x14ac:dyDescent="0.25">
      <c r="A29" s="44" t="s">
        <v>818</v>
      </c>
      <c r="B29" s="45" t="s">
        <v>819</v>
      </c>
      <c r="C29" s="45">
        <v>79</v>
      </c>
      <c r="D29" s="45">
        <v>79</v>
      </c>
      <c r="E29" s="45" t="s">
        <v>79</v>
      </c>
      <c r="F29" s="45" t="s">
        <v>80</v>
      </c>
      <c r="G29" s="45">
        <v>225.71</v>
      </c>
      <c r="H29" s="45" t="s">
        <v>81</v>
      </c>
      <c r="I29" s="46">
        <v>42089</v>
      </c>
      <c r="J29" s="46">
        <v>42089</v>
      </c>
      <c r="K29" s="45" t="s">
        <v>81</v>
      </c>
      <c r="L29" s="45"/>
      <c r="M29" s="45"/>
      <c r="N29" s="45" t="s">
        <v>82</v>
      </c>
      <c r="O29" s="45"/>
      <c r="P29" s="45" t="s">
        <v>81</v>
      </c>
      <c r="Q29" s="46">
        <v>40290</v>
      </c>
      <c r="R29" s="46">
        <v>43066</v>
      </c>
      <c r="S29" s="45" t="s">
        <v>96</v>
      </c>
      <c r="T29" s="62" t="s">
        <v>809</v>
      </c>
      <c r="U29" s="45" t="s">
        <v>85</v>
      </c>
      <c r="V29" s="45" t="s">
        <v>820</v>
      </c>
      <c r="W29" s="45" t="s">
        <v>821</v>
      </c>
      <c r="X29" s="45" t="s">
        <v>822</v>
      </c>
      <c r="Y29" s="45" t="s">
        <v>823</v>
      </c>
      <c r="Z29" s="45" t="s">
        <v>824</v>
      </c>
      <c r="AA29" s="45"/>
      <c r="AB29" s="46">
        <v>44168</v>
      </c>
      <c r="AC29" s="47"/>
      <c r="AD29" s="46">
        <v>43627</v>
      </c>
      <c r="AE29" s="46">
        <v>44722</v>
      </c>
      <c r="AF29" s="45" t="s">
        <v>825</v>
      </c>
      <c r="AG29" s="45" t="s">
        <v>806</v>
      </c>
      <c r="AH29" s="45" t="s">
        <v>104</v>
      </c>
    </row>
    <row r="30" spans="1:34" ht="69.95" customHeight="1" x14ac:dyDescent="0.25">
      <c r="A30" s="44" t="s">
        <v>826</v>
      </c>
      <c r="B30" s="45" t="s">
        <v>827</v>
      </c>
      <c r="C30" s="45">
        <v>79</v>
      </c>
      <c r="D30" s="45">
        <v>79</v>
      </c>
      <c r="E30" s="45" t="s">
        <v>79</v>
      </c>
      <c r="F30" s="45" t="s">
        <v>80</v>
      </c>
      <c r="G30" s="45">
        <v>1826.48</v>
      </c>
      <c r="H30" s="45" t="s">
        <v>81</v>
      </c>
      <c r="I30" s="46">
        <v>39185</v>
      </c>
      <c r="J30" s="46">
        <v>39185</v>
      </c>
      <c r="K30" s="45" t="s">
        <v>81</v>
      </c>
      <c r="L30" s="45"/>
      <c r="M30" s="45"/>
      <c r="N30" s="45" t="s">
        <v>82</v>
      </c>
      <c r="O30" s="45"/>
      <c r="P30" s="45" t="s">
        <v>81</v>
      </c>
      <c r="Q30" s="46">
        <v>40014</v>
      </c>
      <c r="R30" s="46">
        <v>43475</v>
      </c>
      <c r="S30" s="45" t="s">
        <v>96</v>
      </c>
      <c r="T30" s="45" t="s">
        <v>809</v>
      </c>
      <c r="U30" s="45" t="s">
        <v>85</v>
      </c>
      <c r="V30" s="45" t="s">
        <v>828</v>
      </c>
      <c r="W30" s="45" t="s">
        <v>829</v>
      </c>
      <c r="X30" s="45" t="s">
        <v>830</v>
      </c>
      <c r="Y30" s="45" t="s">
        <v>831</v>
      </c>
      <c r="Z30" s="45" t="s">
        <v>832</v>
      </c>
      <c r="AA30" s="45"/>
      <c r="AB30" s="46">
        <v>44588</v>
      </c>
      <c r="AC30" s="47"/>
      <c r="AD30" s="46">
        <v>43738</v>
      </c>
      <c r="AE30" s="48">
        <v>44833</v>
      </c>
      <c r="AF30" s="45"/>
      <c r="AG30" s="45" t="s">
        <v>806</v>
      </c>
      <c r="AH30" s="45" t="s">
        <v>104</v>
      </c>
    </row>
    <row r="31" spans="1:34" ht="69.95" customHeight="1" x14ac:dyDescent="0.25">
      <c r="A31" s="44" t="s">
        <v>833</v>
      </c>
      <c r="B31" s="45" t="s">
        <v>834</v>
      </c>
      <c r="C31" s="45">
        <v>79</v>
      </c>
      <c r="D31" s="45">
        <v>79</v>
      </c>
      <c r="E31" s="45" t="s">
        <v>79</v>
      </c>
      <c r="F31" s="45" t="s">
        <v>80</v>
      </c>
      <c r="G31" s="45">
        <v>1511.34</v>
      </c>
      <c r="H31" s="45" t="s">
        <v>835</v>
      </c>
      <c r="I31" s="46">
        <v>39206</v>
      </c>
      <c r="J31" s="46">
        <v>43553</v>
      </c>
      <c r="K31" s="45" t="s">
        <v>81</v>
      </c>
      <c r="L31" s="45"/>
      <c r="M31" s="45"/>
      <c r="N31" s="45" t="s">
        <v>82</v>
      </c>
      <c r="O31" s="45"/>
      <c r="P31" s="45" t="s">
        <v>81</v>
      </c>
      <c r="Q31" s="46">
        <v>40014</v>
      </c>
      <c r="R31" s="46">
        <v>41911</v>
      </c>
      <c r="S31" s="45" t="s">
        <v>96</v>
      </c>
      <c r="T31" s="45" t="s">
        <v>809</v>
      </c>
      <c r="U31" s="45" t="s">
        <v>85</v>
      </c>
      <c r="V31" s="45" t="s">
        <v>98</v>
      </c>
      <c r="W31" s="45" t="s">
        <v>836</v>
      </c>
      <c r="X31" s="45" t="s">
        <v>837</v>
      </c>
      <c r="Y31" s="45" t="s">
        <v>838</v>
      </c>
      <c r="Z31" s="45" t="s">
        <v>839</v>
      </c>
      <c r="AA31" s="45"/>
      <c r="AB31" s="46"/>
      <c r="AC31" s="47"/>
      <c r="AD31" s="46">
        <v>44498</v>
      </c>
      <c r="AE31" s="46">
        <v>45593</v>
      </c>
      <c r="AF31" s="45"/>
      <c r="AG31" s="45" t="s">
        <v>806</v>
      </c>
      <c r="AH31" s="45" t="s">
        <v>104</v>
      </c>
    </row>
    <row r="32" spans="1:34" ht="69.95" customHeight="1" x14ac:dyDescent="0.25">
      <c r="A32" s="100" t="s">
        <v>1344</v>
      </c>
      <c r="B32" s="101" t="s">
        <v>1345</v>
      </c>
      <c r="C32" s="45"/>
      <c r="D32" s="45"/>
      <c r="E32" s="45"/>
      <c r="F32" s="45"/>
      <c r="G32" s="45"/>
      <c r="H32" s="45"/>
      <c r="I32" s="46"/>
      <c r="J32" s="46"/>
      <c r="K32" s="45"/>
      <c r="L32" s="45"/>
      <c r="M32" s="45"/>
      <c r="N32" s="45"/>
      <c r="O32" s="45"/>
      <c r="P32" s="45"/>
      <c r="Q32" s="46"/>
      <c r="R32" s="46"/>
      <c r="S32" s="45"/>
      <c r="T32" s="45"/>
      <c r="U32" s="45"/>
      <c r="V32" s="45"/>
      <c r="W32" s="45"/>
      <c r="X32" s="45"/>
      <c r="Y32" s="45"/>
      <c r="Z32" s="45"/>
      <c r="AA32" s="45"/>
      <c r="AB32" s="46"/>
      <c r="AC32" s="47"/>
      <c r="AD32" s="46"/>
      <c r="AE32" s="46"/>
      <c r="AF32" s="45"/>
      <c r="AG32" s="45"/>
      <c r="AH32" s="45"/>
    </row>
    <row r="33" spans="1:34" ht="69.95" customHeight="1" x14ac:dyDescent="0.25">
      <c r="A33" s="44" t="s">
        <v>840</v>
      </c>
      <c r="B33" s="45" t="s">
        <v>841</v>
      </c>
      <c r="C33" s="45" t="s">
        <v>842</v>
      </c>
      <c r="D33" s="45">
        <v>79</v>
      </c>
      <c r="E33" s="45" t="s">
        <v>79</v>
      </c>
      <c r="F33" s="45" t="s">
        <v>80</v>
      </c>
      <c r="G33" s="45">
        <v>7158.36</v>
      </c>
      <c r="H33" s="45" t="s">
        <v>81</v>
      </c>
      <c r="I33" s="46">
        <v>39185</v>
      </c>
      <c r="J33" s="46">
        <v>39185</v>
      </c>
      <c r="K33" s="62" t="s">
        <v>27</v>
      </c>
      <c r="L33" s="45"/>
      <c r="M33" s="62" t="s">
        <v>843</v>
      </c>
      <c r="N33" s="45" t="s">
        <v>82</v>
      </c>
      <c r="O33" s="62" t="s">
        <v>844</v>
      </c>
      <c r="P33" s="45" t="s">
        <v>81</v>
      </c>
      <c r="Q33" s="46">
        <v>41109</v>
      </c>
      <c r="R33" s="46">
        <v>42261</v>
      </c>
      <c r="S33" s="45" t="s">
        <v>96</v>
      </c>
      <c r="T33" s="45" t="s">
        <v>809</v>
      </c>
      <c r="U33" s="45" t="s">
        <v>85</v>
      </c>
      <c r="V33" s="45" t="s">
        <v>845</v>
      </c>
      <c r="W33" s="45"/>
      <c r="X33" s="45"/>
      <c r="Y33" s="45"/>
      <c r="Z33" s="45"/>
      <c r="AA33" s="45" t="s">
        <v>846</v>
      </c>
      <c r="AB33" s="46">
        <v>43809</v>
      </c>
      <c r="AC33" s="47"/>
      <c r="AD33" s="46">
        <v>43732</v>
      </c>
      <c r="AE33" s="48">
        <v>44827</v>
      </c>
      <c r="AF33" s="45"/>
      <c r="AG33" s="45" t="s">
        <v>806</v>
      </c>
      <c r="AH33" s="45" t="s">
        <v>104</v>
      </c>
    </row>
    <row r="34" spans="1:34" ht="69.95" customHeight="1" thickBot="1" x14ac:dyDescent="0.3">
      <c r="A34" s="53" t="s">
        <v>847</v>
      </c>
      <c r="B34" s="54" t="s">
        <v>848</v>
      </c>
      <c r="C34" s="54">
        <v>79</v>
      </c>
      <c r="D34" s="54">
        <v>79</v>
      </c>
      <c r="E34" s="54" t="s">
        <v>79</v>
      </c>
      <c r="F34" s="54" t="s">
        <v>80</v>
      </c>
      <c r="G34" s="54">
        <v>30.37</v>
      </c>
      <c r="H34" s="54" t="s">
        <v>81</v>
      </c>
      <c r="I34" s="55">
        <v>39185</v>
      </c>
      <c r="J34" s="55">
        <v>39185</v>
      </c>
      <c r="K34" s="54" t="s">
        <v>81</v>
      </c>
      <c r="L34" s="54"/>
      <c r="M34" s="54"/>
      <c r="N34" s="54" t="s">
        <v>82</v>
      </c>
      <c r="O34" s="54"/>
      <c r="P34" s="54" t="s">
        <v>81</v>
      </c>
      <c r="Q34" s="55">
        <v>40014</v>
      </c>
      <c r="R34" s="55">
        <v>41974</v>
      </c>
      <c r="S34" s="54" t="s">
        <v>83</v>
      </c>
      <c r="T34" s="54" t="s">
        <v>849</v>
      </c>
      <c r="U34" s="54" t="s">
        <v>85</v>
      </c>
      <c r="V34" s="54" t="s">
        <v>849</v>
      </c>
      <c r="W34" s="54" t="s">
        <v>850</v>
      </c>
      <c r="X34" s="54" t="s">
        <v>274</v>
      </c>
      <c r="Y34" s="54" t="s">
        <v>851</v>
      </c>
      <c r="Z34" s="54" t="s">
        <v>852</v>
      </c>
      <c r="AA34" s="54"/>
      <c r="AB34" s="55">
        <v>44389</v>
      </c>
      <c r="AC34" s="56"/>
      <c r="AD34" s="55">
        <v>44594</v>
      </c>
      <c r="AE34" s="55">
        <v>45689</v>
      </c>
      <c r="AF34" s="54"/>
      <c r="AG34" s="54" t="s">
        <v>806</v>
      </c>
      <c r="AH34" s="54" t="s">
        <v>104</v>
      </c>
    </row>
    <row r="35" spans="1:34" ht="69.95" customHeight="1" x14ac:dyDescent="0.25">
      <c r="A35" s="57" t="s">
        <v>853</v>
      </c>
      <c r="B35" s="58" t="s">
        <v>854</v>
      </c>
      <c r="C35" s="58" t="s">
        <v>842</v>
      </c>
      <c r="D35" s="58">
        <v>79</v>
      </c>
      <c r="E35" s="58" t="s">
        <v>79</v>
      </c>
      <c r="F35" s="58" t="s">
        <v>80</v>
      </c>
      <c r="G35" s="58">
        <v>17358.48</v>
      </c>
      <c r="H35" s="58" t="s">
        <v>85</v>
      </c>
      <c r="I35" s="59">
        <v>39185</v>
      </c>
      <c r="J35" s="59">
        <v>39185</v>
      </c>
      <c r="K35" s="58" t="s">
        <v>81</v>
      </c>
      <c r="L35" s="58"/>
      <c r="M35" s="58"/>
      <c r="N35" s="58" t="s">
        <v>82</v>
      </c>
      <c r="O35" s="58"/>
      <c r="P35" s="58" t="s">
        <v>81</v>
      </c>
      <c r="Q35" s="59">
        <v>40963</v>
      </c>
      <c r="R35" s="59"/>
      <c r="S35" s="58" t="s">
        <v>83</v>
      </c>
      <c r="T35" s="58" t="s">
        <v>855</v>
      </c>
      <c r="U35" s="58" t="s">
        <v>85</v>
      </c>
      <c r="V35" s="58" t="s">
        <v>855</v>
      </c>
      <c r="W35" s="58" t="s">
        <v>856</v>
      </c>
      <c r="X35" s="58" t="s">
        <v>857</v>
      </c>
      <c r="Y35" s="58" t="s">
        <v>858</v>
      </c>
      <c r="Z35" s="58" t="s">
        <v>859</v>
      </c>
      <c r="AA35" s="58"/>
      <c r="AB35" s="59">
        <v>44300</v>
      </c>
      <c r="AC35" s="60"/>
      <c r="AD35" s="59">
        <v>44341</v>
      </c>
      <c r="AE35" s="59">
        <v>45436</v>
      </c>
      <c r="AF35" s="58"/>
      <c r="AG35" s="58" t="s">
        <v>806</v>
      </c>
      <c r="AH35" s="58" t="s">
        <v>93</v>
      </c>
    </row>
    <row r="36" spans="1:34" ht="69.95" customHeight="1" x14ac:dyDescent="0.25">
      <c r="A36" s="44" t="s">
        <v>720</v>
      </c>
      <c r="B36" s="84" t="s">
        <v>721</v>
      </c>
      <c r="C36" s="45">
        <v>86</v>
      </c>
      <c r="D36" s="45">
        <v>86</v>
      </c>
      <c r="E36" s="45" t="s">
        <v>79</v>
      </c>
      <c r="F36" s="45" t="s">
        <v>80</v>
      </c>
      <c r="G36" s="45">
        <v>4.71</v>
      </c>
      <c r="H36" s="45" t="s">
        <v>81</v>
      </c>
      <c r="I36" s="46">
        <v>39185</v>
      </c>
      <c r="J36" s="46">
        <v>39185</v>
      </c>
      <c r="K36" s="45" t="s">
        <v>81</v>
      </c>
      <c r="L36" s="45"/>
      <c r="M36" s="45"/>
      <c r="N36" s="45" t="s">
        <v>82</v>
      </c>
      <c r="O36" s="45"/>
      <c r="P36" s="45" t="s">
        <v>81</v>
      </c>
      <c r="Q36" s="163">
        <v>44257</v>
      </c>
      <c r="R36" s="46">
        <v>43745</v>
      </c>
      <c r="S36" s="45" t="s">
        <v>96</v>
      </c>
      <c r="T36" s="45" t="s">
        <v>722</v>
      </c>
      <c r="U36" s="84" t="s">
        <v>81</v>
      </c>
      <c r="V36" s="84"/>
      <c r="W36" s="45"/>
      <c r="X36" s="45"/>
      <c r="Y36" s="45"/>
      <c r="Z36" s="45"/>
      <c r="AA36" s="45"/>
      <c r="AB36" s="46"/>
      <c r="AC36" s="47"/>
      <c r="AD36" s="46"/>
      <c r="AE36" s="46"/>
      <c r="AF36" s="45"/>
      <c r="AG36" s="45"/>
      <c r="AH36" s="45" t="s">
        <v>104</v>
      </c>
    </row>
    <row r="37" spans="1:34" ht="69.95" customHeight="1" x14ac:dyDescent="0.25">
      <c r="A37" s="44" t="s">
        <v>723</v>
      </c>
      <c r="B37" s="75" t="s">
        <v>724</v>
      </c>
      <c r="C37" s="45">
        <v>86</v>
      </c>
      <c r="D37" s="45">
        <v>86</v>
      </c>
      <c r="E37" s="45" t="s">
        <v>79</v>
      </c>
      <c r="F37" s="45" t="s">
        <v>80</v>
      </c>
      <c r="G37" s="45">
        <v>924.86</v>
      </c>
      <c r="H37" s="45" t="s">
        <v>85</v>
      </c>
      <c r="I37" s="46">
        <v>39185</v>
      </c>
      <c r="J37" s="46">
        <v>39185</v>
      </c>
      <c r="K37" s="45" t="s">
        <v>81</v>
      </c>
      <c r="L37" s="45"/>
      <c r="M37" s="45"/>
      <c r="N37" s="45" t="s">
        <v>82</v>
      </c>
      <c r="O37" s="45"/>
      <c r="P37" s="76" t="s">
        <v>85</v>
      </c>
      <c r="Q37" s="77">
        <v>40057</v>
      </c>
      <c r="R37" s="77">
        <v>37662</v>
      </c>
      <c r="S37" s="45" t="s">
        <v>96</v>
      </c>
      <c r="T37" s="45" t="s">
        <v>722</v>
      </c>
      <c r="U37" s="45" t="s">
        <v>85</v>
      </c>
      <c r="V37" s="45" t="s">
        <v>176</v>
      </c>
      <c r="W37" s="45" t="s">
        <v>725</v>
      </c>
      <c r="X37" s="45" t="s">
        <v>726</v>
      </c>
      <c r="Y37" s="45" t="s">
        <v>727</v>
      </c>
      <c r="Z37" s="45" t="s">
        <v>728</v>
      </c>
      <c r="AA37" s="45"/>
      <c r="AB37" s="46">
        <v>43830</v>
      </c>
      <c r="AC37" s="47"/>
      <c r="AD37" s="46">
        <v>44035</v>
      </c>
      <c r="AE37" s="46">
        <v>45154</v>
      </c>
      <c r="AF37" s="45" t="s">
        <v>729</v>
      </c>
      <c r="AG37" s="45"/>
      <c r="AH37" s="45" t="s">
        <v>93</v>
      </c>
    </row>
    <row r="38" spans="1:34" ht="69.95" customHeight="1" x14ac:dyDescent="0.25">
      <c r="A38" s="44" t="s">
        <v>730</v>
      </c>
      <c r="B38" s="78" t="s">
        <v>731</v>
      </c>
      <c r="C38" s="45">
        <v>86</v>
      </c>
      <c r="D38" s="45">
        <v>86</v>
      </c>
      <c r="E38" s="45" t="s">
        <v>79</v>
      </c>
      <c r="F38" s="45" t="s">
        <v>80</v>
      </c>
      <c r="G38" s="45">
        <v>932.78</v>
      </c>
      <c r="H38" s="45" t="s">
        <v>85</v>
      </c>
      <c r="I38" s="46">
        <v>39738</v>
      </c>
      <c r="J38" s="46">
        <v>39738</v>
      </c>
      <c r="K38" s="45" t="s">
        <v>81</v>
      </c>
      <c r="L38" s="45"/>
      <c r="M38" s="45"/>
      <c r="N38" s="45" t="s">
        <v>82</v>
      </c>
      <c r="O38" s="45"/>
      <c r="P38" s="45" t="s">
        <v>81</v>
      </c>
      <c r="Q38" s="46">
        <v>40029</v>
      </c>
      <c r="R38" s="46">
        <v>36612</v>
      </c>
      <c r="S38" s="45" t="s">
        <v>96</v>
      </c>
      <c r="T38" s="45" t="s">
        <v>722</v>
      </c>
      <c r="U38" s="45" t="s">
        <v>85</v>
      </c>
      <c r="V38" s="45" t="s">
        <v>176</v>
      </c>
      <c r="W38" s="45" t="s">
        <v>732</v>
      </c>
      <c r="X38" s="45" t="s">
        <v>733</v>
      </c>
      <c r="Y38" s="45" t="s">
        <v>734</v>
      </c>
      <c r="Z38" s="45" t="s">
        <v>735</v>
      </c>
      <c r="AA38" s="45"/>
      <c r="AB38" s="46">
        <v>43876</v>
      </c>
      <c r="AC38" s="47"/>
      <c r="AD38" s="46">
        <v>44035</v>
      </c>
      <c r="AE38" s="79" t="s">
        <v>736</v>
      </c>
      <c r="AF38" s="45" t="s">
        <v>729</v>
      </c>
      <c r="AG38" s="45"/>
      <c r="AH38" s="45" t="s">
        <v>104</v>
      </c>
    </row>
    <row r="39" spans="1:34" ht="69.95" customHeight="1" x14ac:dyDescent="0.25">
      <c r="A39" s="44" t="s">
        <v>737</v>
      </c>
      <c r="B39" s="80" t="s">
        <v>738</v>
      </c>
      <c r="C39" s="45">
        <v>86</v>
      </c>
      <c r="D39" s="45">
        <v>86</v>
      </c>
      <c r="E39" s="45" t="s">
        <v>79</v>
      </c>
      <c r="F39" s="45" t="s">
        <v>80</v>
      </c>
      <c r="G39" s="45">
        <v>780.28</v>
      </c>
      <c r="H39" s="45" t="s">
        <v>85</v>
      </c>
      <c r="I39" s="46">
        <v>39185</v>
      </c>
      <c r="J39" s="46">
        <v>39185</v>
      </c>
      <c r="K39" s="45" t="s">
        <v>81</v>
      </c>
      <c r="L39" s="45"/>
      <c r="M39" s="45"/>
      <c r="N39" s="45" t="s">
        <v>82</v>
      </c>
      <c r="O39" s="45"/>
      <c r="P39" s="45" t="s">
        <v>81</v>
      </c>
      <c r="Q39" s="46">
        <v>40029</v>
      </c>
      <c r="R39" s="46">
        <v>37295</v>
      </c>
      <c r="S39" s="45" t="s">
        <v>96</v>
      </c>
      <c r="T39" s="45" t="s">
        <v>722</v>
      </c>
      <c r="U39" s="45" t="s">
        <v>85</v>
      </c>
      <c r="V39" s="45" t="s">
        <v>176</v>
      </c>
      <c r="W39" s="45" t="s">
        <v>732</v>
      </c>
      <c r="X39" s="45" t="s">
        <v>733</v>
      </c>
      <c r="Y39" s="45" t="s">
        <v>734</v>
      </c>
      <c r="Z39" s="45" t="s">
        <v>735</v>
      </c>
      <c r="AA39" s="45"/>
      <c r="AB39" s="46">
        <v>43876</v>
      </c>
      <c r="AC39" s="47"/>
      <c r="AD39" s="46">
        <v>44035</v>
      </c>
      <c r="AE39" s="81" t="s">
        <v>739</v>
      </c>
      <c r="AF39" s="45" t="s">
        <v>729</v>
      </c>
      <c r="AG39" s="45"/>
      <c r="AH39" s="45" t="s">
        <v>93</v>
      </c>
    </row>
    <row r="40" spans="1:34" ht="69.95" customHeight="1" x14ac:dyDescent="0.25">
      <c r="A40" s="44" t="s">
        <v>740</v>
      </c>
      <c r="B40" s="82" t="s">
        <v>741</v>
      </c>
      <c r="C40" s="45">
        <v>86</v>
      </c>
      <c r="D40" s="45">
        <v>86</v>
      </c>
      <c r="E40" s="45" t="s">
        <v>79</v>
      </c>
      <c r="F40" s="45" t="s">
        <v>80</v>
      </c>
      <c r="G40" s="45">
        <v>62.8</v>
      </c>
      <c r="H40" s="45" t="s">
        <v>81</v>
      </c>
      <c r="I40" s="46">
        <v>41893</v>
      </c>
      <c r="J40" s="46">
        <v>41893</v>
      </c>
      <c r="K40" s="45" t="s">
        <v>81</v>
      </c>
      <c r="L40" s="45"/>
      <c r="M40" s="45"/>
      <c r="N40" s="45" t="s">
        <v>82</v>
      </c>
      <c r="O40" s="45"/>
      <c r="P40" s="45" t="s">
        <v>81</v>
      </c>
      <c r="Q40" s="46">
        <v>40987</v>
      </c>
      <c r="R40" s="46">
        <v>44463</v>
      </c>
      <c r="S40" s="45" t="s">
        <v>96</v>
      </c>
      <c r="T40" s="45" t="s">
        <v>722</v>
      </c>
      <c r="U40" s="45" t="s">
        <v>85</v>
      </c>
      <c r="V40" s="45" t="s">
        <v>742</v>
      </c>
      <c r="W40" s="45" t="s">
        <v>743</v>
      </c>
      <c r="X40" s="45" t="s">
        <v>744</v>
      </c>
      <c r="Y40" s="45" t="s">
        <v>745</v>
      </c>
      <c r="Z40" s="45" t="s">
        <v>746</v>
      </c>
      <c r="AA40" s="45"/>
      <c r="AB40" s="46">
        <v>43723</v>
      </c>
      <c r="AC40" s="47"/>
      <c r="AD40" s="46">
        <v>43797</v>
      </c>
      <c r="AE40" s="83" t="s">
        <v>747</v>
      </c>
      <c r="AF40" s="45" t="s">
        <v>748</v>
      </c>
      <c r="AG40" s="45"/>
      <c r="AH40" s="45" t="s">
        <v>104</v>
      </c>
    </row>
    <row r="41" spans="1:34" ht="69.95" customHeight="1" x14ac:dyDescent="0.25">
      <c r="A41" s="44" t="s">
        <v>749</v>
      </c>
      <c r="B41" s="82" t="s">
        <v>750</v>
      </c>
      <c r="C41" s="45">
        <v>86</v>
      </c>
      <c r="D41" s="45">
        <v>86</v>
      </c>
      <c r="E41" s="45" t="s">
        <v>79</v>
      </c>
      <c r="F41" s="45" t="s">
        <v>80</v>
      </c>
      <c r="G41" s="45">
        <v>2779.59</v>
      </c>
      <c r="H41" s="45" t="s">
        <v>26</v>
      </c>
      <c r="I41" s="46">
        <v>39960</v>
      </c>
      <c r="J41" s="46">
        <v>39960</v>
      </c>
      <c r="K41" s="45" t="s">
        <v>81</v>
      </c>
      <c r="L41" s="45"/>
      <c r="M41" s="45"/>
      <c r="N41" s="45" t="s">
        <v>82</v>
      </c>
      <c r="O41" s="45"/>
      <c r="P41" s="63" t="s">
        <v>85</v>
      </c>
      <c r="Q41" s="46">
        <v>40744</v>
      </c>
      <c r="R41" s="46">
        <v>37264</v>
      </c>
      <c r="S41" s="45" t="s">
        <v>96</v>
      </c>
      <c r="T41" s="45" t="s">
        <v>722</v>
      </c>
      <c r="U41" s="45" t="s">
        <v>85</v>
      </c>
      <c r="V41" s="45" t="s">
        <v>98</v>
      </c>
      <c r="W41" s="45" t="s">
        <v>751</v>
      </c>
      <c r="X41" s="45" t="s">
        <v>752</v>
      </c>
      <c r="Y41" s="45" t="s">
        <v>753</v>
      </c>
      <c r="Z41" s="45" t="s">
        <v>754</v>
      </c>
      <c r="AA41" s="45"/>
      <c r="AB41" s="46">
        <v>43483</v>
      </c>
      <c r="AC41" s="47"/>
      <c r="AD41" s="46">
        <v>43762</v>
      </c>
      <c r="AE41" s="83" t="s">
        <v>747</v>
      </c>
      <c r="AF41" s="45" t="s">
        <v>755</v>
      </c>
      <c r="AG41" s="45"/>
      <c r="AH41" s="45" t="s">
        <v>93</v>
      </c>
    </row>
    <row r="42" spans="1:34" ht="69.95" customHeight="1" x14ac:dyDescent="0.25">
      <c r="A42" s="44" t="s">
        <v>756</v>
      </c>
      <c r="B42" s="80" t="s">
        <v>757</v>
      </c>
      <c r="C42" s="45">
        <v>86</v>
      </c>
      <c r="D42" s="45">
        <v>86</v>
      </c>
      <c r="E42" s="45" t="s">
        <v>79</v>
      </c>
      <c r="F42" s="45" t="s">
        <v>80</v>
      </c>
      <c r="G42" s="45">
        <v>492.31</v>
      </c>
      <c r="H42" s="45" t="s">
        <v>81</v>
      </c>
      <c r="I42" s="46">
        <v>39738</v>
      </c>
      <c r="J42" s="46">
        <v>39738</v>
      </c>
      <c r="K42" s="45" t="s">
        <v>81</v>
      </c>
      <c r="L42" s="45"/>
      <c r="M42" s="45"/>
      <c r="N42" s="45" t="s">
        <v>82</v>
      </c>
      <c r="O42" s="45"/>
      <c r="P42" s="45" t="s">
        <v>81</v>
      </c>
      <c r="Q42" s="46">
        <v>40029</v>
      </c>
      <c r="R42" s="46">
        <v>36593</v>
      </c>
      <c r="S42" s="45" t="s">
        <v>96</v>
      </c>
      <c r="T42" s="45" t="s">
        <v>722</v>
      </c>
      <c r="U42" s="45" t="s">
        <v>85</v>
      </c>
      <c r="V42" s="45" t="s">
        <v>176</v>
      </c>
      <c r="W42" s="45" t="s">
        <v>732</v>
      </c>
      <c r="X42" s="45" t="s">
        <v>733</v>
      </c>
      <c r="Y42" s="45" t="s">
        <v>734</v>
      </c>
      <c r="Z42" s="45" t="s">
        <v>735</v>
      </c>
      <c r="AA42" s="45"/>
      <c r="AB42" s="46">
        <v>43876</v>
      </c>
      <c r="AC42" s="47"/>
      <c r="AD42" s="46">
        <v>44035</v>
      </c>
      <c r="AE42" s="81" t="s">
        <v>739</v>
      </c>
      <c r="AF42" s="45" t="s">
        <v>729</v>
      </c>
      <c r="AG42" s="45"/>
      <c r="AH42" s="45" t="s">
        <v>104</v>
      </c>
    </row>
    <row r="43" spans="1:34" ht="69.95" customHeight="1" x14ac:dyDescent="0.25">
      <c r="A43" s="44" t="s">
        <v>758</v>
      </c>
      <c r="B43" s="84" t="s">
        <v>759</v>
      </c>
      <c r="C43" s="45">
        <v>86</v>
      </c>
      <c r="D43" s="45">
        <v>86</v>
      </c>
      <c r="E43" s="45" t="s">
        <v>79</v>
      </c>
      <c r="F43" s="45" t="s">
        <v>80</v>
      </c>
      <c r="G43" s="45">
        <v>19.350000000000001</v>
      </c>
      <c r="H43" s="45" t="s">
        <v>81</v>
      </c>
      <c r="I43" s="46">
        <v>39185</v>
      </c>
      <c r="J43" s="46">
        <v>39185</v>
      </c>
      <c r="K43" s="45" t="s">
        <v>81</v>
      </c>
      <c r="L43" s="45"/>
      <c r="M43" s="45"/>
      <c r="N43" s="45" t="s">
        <v>82</v>
      </c>
      <c r="O43" s="45"/>
      <c r="P43" s="45" t="s">
        <v>81</v>
      </c>
      <c r="Q43" s="46">
        <v>41540</v>
      </c>
      <c r="R43" s="46">
        <v>37158</v>
      </c>
      <c r="S43" s="45" t="s">
        <v>96</v>
      </c>
      <c r="T43" s="45" t="s">
        <v>722</v>
      </c>
      <c r="U43" s="84" t="s">
        <v>81</v>
      </c>
      <c r="V43" s="84"/>
      <c r="W43" s="45"/>
      <c r="X43" s="45"/>
      <c r="Y43" s="45"/>
      <c r="Z43" s="45"/>
      <c r="AA43" s="45"/>
      <c r="AB43" s="46"/>
      <c r="AC43" s="47"/>
      <c r="AD43" s="46"/>
      <c r="AE43" s="46"/>
      <c r="AF43" s="45"/>
      <c r="AG43" s="45"/>
      <c r="AH43" s="45" t="s">
        <v>104</v>
      </c>
    </row>
    <row r="44" spans="1:34" ht="69.95" customHeight="1" thickBot="1" x14ac:dyDescent="0.3">
      <c r="A44" s="53" t="s">
        <v>760</v>
      </c>
      <c r="B44" s="74" t="s">
        <v>761</v>
      </c>
      <c r="C44" s="54">
        <v>86</v>
      </c>
      <c r="D44" s="54">
        <v>86</v>
      </c>
      <c r="E44" s="54" t="s">
        <v>79</v>
      </c>
      <c r="F44" s="54" t="s">
        <v>80</v>
      </c>
      <c r="G44" s="54">
        <v>73.48</v>
      </c>
      <c r="H44" s="54" t="s">
        <v>81</v>
      </c>
      <c r="I44" s="55">
        <v>39185</v>
      </c>
      <c r="J44" s="55">
        <v>39185</v>
      </c>
      <c r="K44" s="54" t="s">
        <v>81</v>
      </c>
      <c r="L44" s="54"/>
      <c r="M44" s="54"/>
      <c r="N44" s="54" t="s">
        <v>82</v>
      </c>
      <c r="O44" s="54"/>
      <c r="P44" s="54" t="s">
        <v>81</v>
      </c>
      <c r="Q44" s="55">
        <v>40842</v>
      </c>
      <c r="R44" s="55">
        <v>38968</v>
      </c>
      <c r="S44" s="54" t="s">
        <v>96</v>
      </c>
      <c r="T44" s="54" t="s">
        <v>722</v>
      </c>
      <c r="U44" s="54" t="s">
        <v>85</v>
      </c>
      <c r="V44" s="54" t="s">
        <v>742</v>
      </c>
      <c r="W44" s="54" t="s">
        <v>762</v>
      </c>
      <c r="X44" s="54" t="s">
        <v>763</v>
      </c>
      <c r="Y44" s="54" t="s">
        <v>764</v>
      </c>
      <c r="Z44" s="54" t="s">
        <v>765</v>
      </c>
      <c r="AA44" s="54"/>
      <c r="AB44" s="55">
        <v>43723</v>
      </c>
      <c r="AC44" s="56"/>
      <c r="AD44" s="55">
        <v>43797</v>
      </c>
      <c r="AE44" s="61">
        <v>44897</v>
      </c>
      <c r="AF44" s="54" t="s">
        <v>766</v>
      </c>
      <c r="AG44" s="54"/>
      <c r="AH44" s="54" t="s">
        <v>104</v>
      </c>
    </row>
    <row r="45" spans="1:34" ht="69.95" customHeight="1" x14ac:dyDescent="0.25">
      <c r="A45" s="57" t="s">
        <v>1204</v>
      </c>
      <c r="B45" s="58" t="s">
        <v>1205</v>
      </c>
      <c r="C45" s="58">
        <v>17</v>
      </c>
      <c r="D45" s="58">
        <v>17</v>
      </c>
      <c r="E45" s="58" t="s">
        <v>79</v>
      </c>
      <c r="F45" s="58" t="s">
        <v>80</v>
      </c>
      <c r="G45" s="58">
        <v>575.61</v>
      </c>
      <c r="H45" s="58" t="s">
        <v>81</v>
      </c>
      <c r="I45" s="59">
        <v>38938</v>
      </c>
      <c r="J45" s="59">
        <v>38938</v>
      </c>
      <c r="K45" s="58" t="s">
        <v>81</v>
      </c>
      <c r="L45" s="58"/>
      <c r="M45" s="58"/>
      <c r="N45" s="58" t="s">
        <v>82</v>
      </c>
      <c r="O45" s="58"/>
      <c r="P45" s="58" t="s">
        <v>81</v>
      </c>
      <c r="Q45" s="59">
        <v>40648</v>
      </c>
      <c r="R45" s="59">
        <v>43628</v>
      </c>
      <c r="S45" s="58" t="s">
        <v>96</v>
      </c>
      <c r="T45" s="58" t="s">
        <v>1188</v>
      </c>
      <c r="U45" s="58" t="s">
        <v>85</v>
      </c>
      <c r="V45" s="58" t="s">
        <v>114</v>
      </c>
      <c r="W45" s="58" t="s">
        <v>1206</v>
      </c>
      <c r="X45" s="58" t="s">
        <v>1207</v>
      </c>
      <c r="Y45" s="58" t="s">
        <v>1208</v>
      </c>
      <c r="Z45" s="58" t="s">
        <v>1209</v>
      </c>
      <c r="AA45" s="58"/>
      <c r="AB45" s="59">
        <v>44694</v>
      </c>
      <c r="AC45" s="60">
        <v>44840</v>
      </c>
      <c r="AD45" s="168">
        <v>44753</v>
      </c>
      <c r="AE45" s="86">
        <v>45117</v>
      </c>
      <c r="AF45" s="171" t="s">
        <v>1210</v>
      </c>
      <c r="AG45" s="58" t="s">
        <v>1211</v>
      </c>
      <c r="AH45" s="58" t="s">
        <v>93</v>
      </c>
    </row>
    <row r="46" spans="1:34" ht="69.95" customHeight="1" x14ac:dyDescent="0.25">
      <c r="A46" s="44" t="s">
        <v>767</v>
      </c>
      <c r="B46" s="49" t="s">
        <v>768</v>
      </c>
      <c r="C46" s="45">
        <v>86</v>
      </c>
      <c r="D46" s="45">
        <v>86</v>
      </c>
      <c r="E46" s="45" t="s">
        <v>79</v>
      </c>
      <c r="F46" s="45" t="s">
        <v>80</v>
      </c>
      <c r="G46" s="45">
        <v>149.63</v>
      </c>
      <c r="H46" s="45" t="s">
        <v>81</v>
      </c>
      <c r="I46" s="46">
        <v>39185</v>
      </c>
      <c r="J46" s="46">
        <v>39185</v>
      </c>
      <c r="K46" s="45" t="s">
        <v>81</v>
      </c>
      <c r="L46" s="45"/>
      <c r="M46" s="45"/>
      <c r="N46" s="45" t="s">
        <v>82</v>
      </c>
      <c r="O46" s="45"/>
      <c r="P46" s="45" t="s">
        <v>81</v>
      </c>
      <c r="Q46" s="46">
        <v>40842</v>
      </c>
      <c r="R46" s="46">
        <v>38968</v>
      </c>
      <c r="S46" s="45" t="s">
        <v>96</v>
      </c>
      <c r="T46" s="45" t="s">
        <v>722</v>
      </c>
      <c r="U46" s="45" t="s">
        <v>85</v>
      </c>
      <c r="V46" s="45" t="s">
        <v>176</v>
      </c>
      <c r="W46" s="45" t="s">
        <v>732</v>
      </c>
      <c r="X46" s="45" t="s">
        <v>733</v>
      </c>
      <c r="Y46" s="45" t="s">
        <v>734</v>
      </c>
      <c r="Z46" s="45" t="s">
        <v>735</v>
      </c>
      <c r="AA46" s="45"/>
      <c r="AB46" s="46">
        <v>43723</v>
      </c>
      <c r="AC46" s="47"/>
      <c r="AD46" s="46">
        <v>43797</v>
      </c>
      <c r="AE46" s="48">
        <v>44897</v>
      </c>
      <c r="AF46" s="45" t="s">
        <v>769</v>
      </c>
      <c r="AG46" s="45"/>
      <c r="AH46" s="45" t="s">
        <v>104</v>
      </c>
    </row>
    <row r="47" spans="1:34" ht="69.95" customHeight="1" x14ac:dyDescent="0.25">
      <c r="A47" s="100" t="s">
        <v>1356</v>
      </c>
      <c r="B47" s="101" t="s">
        <v>1357</v>
      </c>
      <c r="C47" s="45"/>
      <c r="D47" s="45"/>
      <c r="E47" s="45"/>
      <c r="F47" s="45"/>
      <c r="G47" s="45"/>
      <c r="H47" s="45"/>
      <c r="I47" s="46"/>
      <c r="J47" s="46"/>
      <c r="K47" s="45"/>
      <c r="L47" s="45"/>
      <c r="M47" s="45"/>
      <c r="N47" s="45"/>
      <c r="O47" s="45"/>
      <c r="P47" s="45"/>
      <c r="Q47" s="46"/>
      <c r="R47" s="46"/>
      <c r="S47" s="45"/>
      <c r="T47" s="45"/>
      <c r="U47" s="45"/>
      <c r="V47" s="45"/>
      <c r="W47" s="45"/>
      <c r="X47" s="45"/>
      <c r="Y47" s="45"/>
      <c r="Z47" s="45"/>
      <c r="AA47" s="45"/>
      <c r="AB47" s="46"/>
      <c r="AC47" s="47"/>
      <c r="AD47" s="46"/>
      <c r="AE47" s="46"/>
      <c r="AF47" s="45"/>
      <c r="AG47" s="45"/>
      <c r="AH47" s="45"/>
    </row>
    <row r="48" spans="1:34" ht="69.95" customHeight="1" x14ac:dyDescent="0.25">
      <c r="A48" s="44" t="s">
        <v>1212</v>
      </c>
      <c r="B48" s="45" t="s">
        <v>1213</v>
      </c>
      <c r="C48" s="45">
        <v>17</v>
      </c>
      <c r="D48" s="45">
        <v>17</v>
      </c>
      <c r="E48" s="45" t="s">
        <v>79</v>
      </c>
      <c r="F48" s="45" t="s">
        <v>80</v>
      </c>
      <c r="G48" s="45">
        <v>146.02000000000001</v>
      </c>
      <c r="H48" s="45" t="s">
        <v>81</v>
      </c>
      <c r="I48" s="46">
        <v>39960</v>
      </c>
      <c r="J48" s="46">
        <v>39960</v>
      </c>
      <c r="K48" s="45" t="s">
        <v>81</v>
      </c>
      <c r="L48" s="45"/>
      <c r="M48" s="45"/>
      <c r="N48" s="45" t="s">
        <v>82</v>
      </c>
      <c r="O48" s="45"/>
      <c r="P48" s="45" t="s">
        <v>81</v>
      </c>
      <c r="Q48" s="46">
        <v>40291</v>
      </c>
      <c r="R48" s="46">
        <v>43608</v>
      </c>
      <c r="S48" s="45" t="s">
        <v>96</v>
      </c>
      <c r="T48" s="45" t="s">
        <v>1188</v>
      </c>
      <c r="U48" s="45" t="s">
        <v>85</v>
      </c>
      <c r="V48" s="45" t="s">
        <v>114</v>
      </c>
      <c r="W48" s="45" t="s">
        <v>115</v>
      </c>
      <c r="X48" s="45" t="s">
        <v>116</v>
      </c>
      <c r="Y48" s="45" t="s">
        <v>117</v>
      </c>
      <c r="Z48" s="45" t="s">
        <v>1214</v>
      </c>
      <c r="AA48" s="45"/>
      <c r="AB48" s="46">
        <v>43839</v>
      </c>
      <c r="AC48" s="47">
        <v>44693</v>
      </c>
      <c r="AD48" s="46">
        <v>43955</v>
      </c>
      <c r="AE48" s="48">
        <v>45050</v>
      </c>
      <c r="AF48" s="45"/>
      <c r="AG48" s="45" t="s">
        <v>1190</v>
      </c>
      <c r="AH48" s="45" t="s">
        <v>104</v>
      </c>
    </row>
    <row r="49" spans="1:34" ht="69.95" customHeight="1" x14ac:dyDescent="0.25">
      <c r="A49" s="44" t="s">
        <v>1215</v>
      </c>
      <c r="B49" s="45" t="s">
        <v>1216</v>
      </c>
      <c r="C49" s="45" t="s">
        <v>145</v>
      </c>
      <c r="D49" s="45">
        <v>17</v>
      </c>
      <c r="E49" s="45" t="s">
        <v>79</v>
      </c>
      <c r="F49" s="45" t="s">
        <v>80</v>
      </c>
      <c r="G49" s="45">
        <v>7104.6</v>
      </c>
      <c r="H49" s="45" t="s">
        <v>85</v>
      </c>
      <c r="I49" s="46">
        <v>39185</v>
      </c>
      <c r="J49" s="46">
        <v>39185</v>
      </c>
      <c r="K49" s="45" t="s">
        <v>81</v>
      </c>
      <c r="L49" s="45"/>
      <c r="M49" s="45"/>
      <c r="N49" s="45" t="s">
        <v>82</v>
      </c>
      <c r="O49" s="45"/>
      <c r="P49" s="45" t="s">
        <v>85</v>
      </c>
      <c r="Q49" s="46">
        <v>40178</v>
      </c>
      <c r="R49" s="46">
        <v>43854</v>
      </c>
      <c r="S49" s="45" t="s">
        <v>83</v>
      </c>
      <c r="T49" s="45" t="s">
        <v>1217</v>
      </c>
      <c r="U49" s="45" t="s">
        <v>85</v>
      </c>
      <c r="V49" s="45" t="s">
        <v>1217</v>
      </c>
      <c r="W49" s="45" t="s">
        <v>1218</v>
      </c>
      <c r="X49" s="45" t="s">
        <v>1219</v>
      </c>
      <c r="Y49" s="45" t="s">
        <v>1220</v>
      </c>
      <c r="Z49" s="45" t="s">
        <v>1221</v>
      </c>
      <c r="AA49" s="45"/>
      <c r="AB49" s="46">
        <v>44278</v>
      </c>
      <c r="AC49" s="47">
        <v>44278</v>
      </c>
      <c r="AD49" s="46">
        <v>44424</v>
      </c>
      <c r="AE49" s="46">
        <v>45520</v>
      </c>
      <c r="AF49" s="45"/>
      <c r="AG49" s="45" t="s">
        <v>1222</v>
      </c>
      <c r="AH49" s="45" t="s">
        <v>93</v>
      </c>
    </row>
    <row r="50" spans="1:34" ht="69.95" customHeight="1" x14ac:dyDescent="0.25">
      <c r="A50" s="44" t="s">
        <v>1223</v>
      </c>
      <c r="B50" s="45" t="s">
        <v>1224</v>
      </c>
      <c r="C50" s="45" t="s">
        <v>145</v>
      </c>
      <c r="D50" s="45">
        <v>17</v>
      </c>
      <c r="E50" s="45" t="s">
        <v>79</v>
      </c>
      <c r="F50" s="45" t="s">
        <v>80</v>
      </c>
      <c r="G50" s="45">
        <v>1208.18</v>
      </c>
      <c r="H50" s="45" t="s">
        <v>81</v>
      </c>
      <c r="I50" s="46">
        <v>39960</v>
      </c>
      <c r="J50" s="46">
        <v>39960</v>
      </c>
      <c r="K50" s="45" t="s">
        <v>85</v>
      </c>
      <c r="L50" s="45" t="s">
        <v>1225</v>
      </c>
      <c r="M50" s="45" t="s">
        <v>1226</v>
      </c>
      <c r="N50" s="45" t="s">
        <v>82</v>
      </c>
      <c r="O50" s="45"/>
      <c r="P50" s="45" t="s">
        <v>81</v>
      </c>
      <c r="Q50" s="46">
        <v>40178</v>
      </c>
      <c r="R50" s="46">
        <v>44658</v>
      </c>
      <c r="S50" s="45" t="s">
        <v>83</v>
      </c>
      <c r="T50" s="45" t="s">
        <v>1227</v>
      </c>
      <c r="U50" s="45" t="s">
        <v>85</v>
      </c>
      <c r="V50" s="45" t="s">
        <v>1228</v>
      </c>
      <c r="W50" s="49" t="s">
        <v>1229</v>
      </c>
      <c r="X50" s="95"/>
      <c r="Y50" s="95"/>
      <c r="Z50" s="95"/>
      <c r="AA50" s="45"/>
      <c r="AB50" s="46">
        <v>44643</v>
      </c>
      <c r="AC50" s="47">
        <v>44643</v>
      </c>
      <c r="AD50" s="73">
        <v>44728</v>
      </c>
      <c r="AE50" s="73">
        <v>45824</v>
      </c>
      <c r="AF50" s="45" t="s">
        <v>1230</v>
      </c>
      <c r="AG50" s="45" t="s">
        <v>1231</v>
      </c>
      <c r="AH50" s="45" t="s">
        <v>93</v>
      </c>
    </row>
    <row r="51" spans="1:34" ht="69.95" customHeight="1" x14ac:dyDescent="0.25">
      <c r="A51" s="44" t="s">
        <v>770</v>
      </c>
      <c r="B51" s="45" t="s">
        <v>771</v>
      </c>
      <c r="C51" s="45">
        <v>86</v>
      </c>
      <c r="D51" s="45">
        <v>86</v>
      </c>
      <c r="E51" s="45" t="s">
        <v>79</v>
      </c>
      <c r="F51" s="45" t="s">
        <v>80</v>
      </c>
      <c r="G51" s="45">
        <v>570.4</v>
      </c>
      <c r="H51" s="45" t="s">
        <v>81</v>
      </c>
      <c r="I51" s="46">
        <v>39185</v>
      </c>
      <c r="J51" s="46">
        <v>39185</v>
      </c>
      <c r="K51" s="45" t="s">
        <v>81</v>
      </c>
      <c r="L51" s="45"/>
      <c r="M51" s="45"/>
      <c r="N51" s="45" t="s">
        <v>82</v>
      </c>
      <c r="O51" s="45"/>
      <c r="P51" s="45" t="s">
        <v>81</v>
      </c>
      <c r="Q51" s="46">
        <v>41540</v>
      </c>
      <c r="R51" s="46">
        <v>38968</v>
      </c>
      <c r="S51" s="45" t="s">
        <v>96</v>
      </c>
      <c r="T51" s="45" t="s">
        <v>722</v>
      </c>
      <c r="U51" s="45" t="s">
        <v>85</v>
      </c>
      <c r="V51" s="45" t="s">
        <v>742</v>
      </c>
      <c r="W51" s="45" t="s">
        <v>772</v>
      </c>
      <c r="X51" s="45" t="s">
        <v>773</v>
      </c>
      <c r="Y51" s="45" t="s">
        <v>774</v>
      </c>
      <c r="Z51" s="45" t="s">
        <v>775</v>
      </c>
      <c r="AA51" s="45"/>
      <c r="AB51" s="46">
        <v>44754</v>
      </c>
      <c r="AC51" s="47"/>
      <c r="AD51" s="46" t="s">
        <v>776</v>
      </c>
      <c r="AE51" s="46" t="s">
        <v>777</v>
      </c>
      <c r="AF51" s="45"/>
      <c r="AG51" s="45"/>
      <c r="AH51" s="45" t="s">
        <v>104</v>
      </c>
    </row>
    <row r="52" spans="1:34" ht="69.95" customHeight="1" x14ac:dyDescent="0.25">
      <c r="A52" s="44" t="s">
        <v>1232</v>
      </c>
      <c r="B52" s="45" t="s">
        <v>1233</v>
      </c>
      <c r="C52" s="45">
        <v>17</v>
      </c>
      <c r="D52" s="45">
        <v>17</v>
      </c>
      <c r="E52" s="45" t="s">
        <v>79</v>
      </c>
      <c r="F52" s="45" t="s">
        <v>80</v>
      </c>
      <c r="G52" s="45">
        <v>41.11</v>
      </c>
      <c r="H52" s="45" t="s">
        <v>81</v>
      </c>
      <c r="I52" s="46">
        <v>38950</v>
      </c>
      <c r="J52" s="46">
        <v>42604</v>
      </c>
      <c r="K52" s="45" t="s">
        <v>81</v>
      </c>
      <c r="L52" s="45"/>
      <c r="M52" s="45"/>
      <c r="N52" s="45" t="s">
        <v>82</v>
      </c>
      <c r="O52" s="45"/>
      <c r="P52" s="45" t="s">
        <v>81</v>
      </c>
      <c r="Q52" s="46">
        <v>40291</v>
      </c>
      <c r="R52" s="46">
        <v>43608</v>
      </c>
      <c r="S52" s="45" t="s">
        <v>83</v>
      </c>
      <c r="T52" s="45" t="s">
        <v>1234</v>
      </c>
      <c r="U52" s="45" t="s">
        <v>85</v>
      </c>
      <c r="V52" s="45" t="s">
        <v>1234</v>
      </c>
      <c r="W52" s="45" t="s">
        <v>1235</v>
      </c>
      <c r="X52" s="45" t="s">
        <v>1236</v>
      </c>
      <c r="Y52" s="45" t="s">
        <v>1237</v>
      </c>
      <c r="Z52" s="45" t="s">
        <v>1238</v>
      </c>
      <c r="AA52" s="45"/>
      <c r="AB52" s="46">
        <v>43794</v>
      </c>
      <c r="AC52" s="47">
        <v>44900</v>
      </c>
      <c r="AD52" s="46">
        <v>43831</v>
      </c>
      <c r="AE52" s="48">
        <v>44926</v>
      </c>
      <c r="AF52" s="45"/>
      <c r="AG52" s="45" t="s">
        <v>1239</v>
      </c>
      <c r="AH52" s="45" t="s">
        <v>104</v>
      </c>
    </row>
    <row r="53" spans="1:34" ht="69.95" customHeight="1" x14ac:dyDescent="0.25">
      <c r="A53" s="44" t="s">
        <v>1240</v>
      </c>
      <c r="B53" s="45" t="s">
        <v>1241</v>
      </c>
      <c r="C53" s="45">
        <v>17</v>
      </c>
      <c r="D53" s="45">
        <v>17</v>
      </c>
      <c r="E53" s="45" t="s">
        <v>79</v>
      </c>
      <c r="F53" s="45" t="s">
        <v>80</v>
      </c>
      <c r="G53" s="45">
        <v>16.8</v>
      </c>
      <c r="H53" s="45" t="s">
        <v>81</v>
      </c>
      <c r="I53" s="46">
        <v>39960</v>
      </c>
      <c r="J53" s="46">
        <v>42604</v>
      </c>
      <c r="K53" s="45" t="s">
        <v>81</v>
      </c>
      <c r="L53" s="45"/>
      <c r="M53" s="45"/>
      <c r="N53" s="45" t="s">
        <v>82</v>
      </c>
      <c r="O53" s="45"/>
      <c r="P53" s="45" t="s">
        <v>81</v>
      </c>
      <c r="Q53" s="46">
        <v>40291</v>
      </c>
      <c r="R53" s="46">
        <v>43966</v>
      </c>
      <c r="S53" s="45" t="s">
        <v>96</v>
      </c>
      <c r="T53" s="45" t="s">
        <v>1188</v>
      </c>
      <c r="U53" s="45" t="s">
        <v>85</v>
      </c>
      <c r="V53" s="45" t="s">
        <v>114</v>
      </c>
      <c r="W53" s="45" t="s">
        <v>115</v>
      </c>
      <c r="X53" s="45" t="s">
        <v>116</v>
      </c>
      <c r="Y53" s="45" t="s">
        <v>117</v>
      </c>
      <c r="Z53" s="45" t="s">
        <v>1214</v>
      </c>
      <c r="AA53" s="45"/>
      <c r="AB53" s="46">
        <v>43839</v>
      </c>
      <c r="AC53" s="47">
        <v>44698</v>
      </c>
      <c r="AD53" s="46">
        <v>43955</v>
      </c>
      <c r="AE53" s="48">
        <v>45050</v>
      </c>
      <c r="AF53" s="45"/>
      <c r="AG53" s="45" t="s">
        <v>1239</v>
      </c>
      <c r="AH53" s="45" t="s">
        <v>104</v>
      </c>
    </row>
    <row r="54" spans="1:34" ht="69.95" customHeight="1" x14ac:dyDescent="0.25">
      <c r="A54" s="44" t="s">
        <v>1242</v>
      </c>
      <c r="B54" s="45" t="s">
        <v>1243</v>
      </c>
      <c r="C54" s="45">
        <v>17</v>
      </c>
      <c r="D54" s="45">
        <v>17</v>
      </c>
      <c r="E54" s="45" t="s">
        <v>79</v>
      </c>
      <c r="F54" s="45" t="s">
        <v>80</v>
      </c>
      <c r="G54" s="45">
        <v>1.0900000000000001</v>
      </c>
      <c r="H54" s="45" t="s">
        <v>81</v>
      </c>
      <c r="I54" s="46">
        <v>38950</v>
      </c>
      <c r="J54" s="46">
        <v>38950</v>
      </c>
      <c r="K54" s="45" t="s">
        <v>81</v>
      </c>
      <c r="L54" s="45"/>
      <c r="M54" s="45"/>
      <c r="N54" s="45" t="s">
        <v>82</v>
      </c>
      <c r="O54" s="45"/>
      <c r="P54" s="45" t="s">
        <v>81</v>
      </c>
      <c r="Q54" s="46">
        <v>40648</v>
      </c>
      <c r="R54" s="46">
        <v>40766</v>
      </c>
      <c r="S54" s="45" t="s">
        <v>96</v>
      </c>
      <c r="T54" s="45" t="s">
        <v>1188</v>
      </c>
      <c r="U54" s="45" t="s">
        <v>85</v>
      </c>
      <c r="V54" s="45" t="s">
        <v>114</v>
      </c>
      <c r="W54" s="45" t="s">
        <v>115</v>
      </c>
      <c r="X54" s="45" t="s">
        <v>116</v>
      </c>
      <c r="Y54" s="45" t="s">
        <v>117</v>
      </c>
      <c r="Z54" s="45" t="s">
        <v>1214</v>
      </c>
      <c r="AA54" s="45"/>
      <c r="AB54" s="46">
        <v>43839</v>
      </c>
      <c r="AC54" s="47">
        <v>43891</v>
      </c>
      <c r="AD54" s="46">
        <v>43955</v>
      </c>
      <c r="AE54" s="48">
        <v>45050</v>
      </c>
      <c r="AF54" s="45"/>
      <c r="AG54" s="45" t="s">
        <v>1244</v>
      </c>
      <c r="AH54" s="45" t="s">
        <v>104</v>
      </c>
    </row>
    <row r="55" spans="1:34" ht="69.95" customHeight="1" x14ac:dyDescent="0.25">
      <c r="A55" s="44" t="s">
        <v>778</v>
      </c>
      <c r="B55" s="45" t="s">
        <v>779</v>
      </c>
      <c r="C55" s="45">
        <v>86</v>
      </c>
      <c r="D55" s="45">
        <v>86</v>
      </c>
      <c r="E55" s="45" t="s">
        <v>79</v>
      </c>
      <c r="F55" s="45" t="s">
        <v>80</v>
      </c>
      <c r="G55" s="45">
        <v>676.06</v>
      </c>
      <c r="H55" s="45" t="s">
        <v>81</v>
      </c>
      <c r="I55" s="46">
        <v>39185</v>
      </c>
      <c r="J55" s="46">
        <v>39185</v>
      </c>
      <c r="K55" s="45" t="s">
        <v>81</v>
      </c>
      <c r="L55" s="45"/>
      <c r="M55" s="45"/>
      <c r="N55" s="45" t="s">
        <v>82</v>
      </c>
      <c r="O55" s="45"/>
      <c r="P55" s="45" t="s">
        <v>81</v>
      </c>
      <c r="Q55" s="46">
        <v>41540</v>
      </c>
      <c r="R55" s="46">
        <v>38666</v>
      </c>
      <c r="S55" s="45" t="s">
        <v>96</v>
      </c>
      <c r="T55" s="45" t="s">
        <v>722</v>
      </c>
      <c r="U55" s="45" t="s">
        <v>85</v>
      </c>
      <c r="V55" s="45" t="s">
        <v>742</v>
      </c>
      <c r="W55" s="45" t="s">
        <v>772</v>
      </c>
      <c r="X55" s="45" t="s">
        <v>773</v>
      </c>
      <c r="Y55" s="45" t="s">
        <v>774</v>
      </c>
      <c r="Z55" s="45" t="s">
        <v>775</v>
      </c>
      <c r="AA55" s="45"/>
      <c r="AB55" s="46">
        <v>44754</v>
      </c>
      <c r="AC55" s="47"/>
      <c r="AD55" s="46" t="s">
        <v>776</v>
      </c>
      <c r="AE55" s="46" t="s">
        <v>780</v>
      </c>
      <c r="AF55" s="45"/>
      <c r="AG55" s="45"/>
      <c r="AH55" s="45" t="s">
        <v>104</v>
      </c>
    </row>
    <row r="56" spans="1:34" ht="69.95" customHeight="1" x14ac:dyDescent="0.25">
      <c r="A56" s="44" t="s">
        <v>1245</v>
      </c>
      <c r="B56" s="45" t="s">
        <v>1246</v>
      </c>
      <c r="C56" s="45" t="s">
        <v>145</v>
      </c>
      <c r="D56" s="45">
        <v>17</v>
      </c>
      <c r="E56" s="45" t="s">
        <v>79</v>
      </c>
      <c r="F56" s="45" t="s">
        <v>80</v>
      </c>
      <c r="G56" s="45">
        <v>4340.25</v>
      </c>
      <c r="H56" s="45" t="s">
        <v>81</v>
      </c>
      <c r="I56" s="46">
        <v>39960</v>
      </c>
      <c r="J56" s="46">
        <v>39960</v>
      </c>
      <c r="K56" s="45" t="s">
        <v>81</v>
      </c>
      <c r="L56" s="45"/>
      <c r="M56" s="45"/>
      <c r="N56" s="45" t="s">
        <v>82</v>
      </c>
      <c r="O56" s="45"/>
      <c r="P56" s="45" t="s">
        <v>81</v>
      </c>
      <c r="Q56" s="46">
        <v>41602</v>
      </c>
      <c r="R56" s="46">
        <v>43594</v>
      </c>
      <c r="S56" s="45" t="s">
        <v>83</v>
      </c>
      <c r="T56" s="45" t="s">
        <v>1247</v>
      </c>
      <c r="U56" s="45" t="s">
        <v>85</v>
      </c>
      <c r="V56" s="45" t="s">
        <v>1248</v>
      </c>
      <c r="W56" s="45" t="s">
        <v>1249</v>
      </c>
      <c r="X56" s="45" t="s">
        <v>1250</v>
      </c>
      <c r="Y56" s="45" t="s">
        <v>1251</v>
      </c>
      <c r="Z56" s="45" t="s">
        <v>1252</v>
      </c>
      <c r="AA56" s="45"/>
      <c r="AB56" s="46">
        <v>44537</v>
      </c>
      <c r="AC56" s="47">
        <v>44893</v>
      </c>
      <c r="AD56" s="46">
        <v>44562</v>
      </c>
      <c r="AE56" s="46">
        <v>45657</v>
      </c>
      <c r="AF56" s="45"/>
      <c r="AG56" s="45" t="s">
        <v>1253</v>
      </c>
      <c r="AH56" s="45" t="s">
        <v>93</v>
      </c>
    </row>
    <row r="57" spans="1:34" ht="69.95" customHeight="1" x14ac:dyDescent="0.25">
      <c r="A57" s="44" t="s">
        <v>168</v>
      </c>
      <c r="B57" s="45" t="s">
        <v>169</v>
      </c>
      <c r="C57" s="45" t="s">
        <v>145</v>
      </c>
      <c r="D57" s="45">
        <v>16</v>
      </c>
      <c r="E57" s="45" t="s">
        <v>79</v>
      </c>
      <c r="F57" s="45" t="s">
        <v>80</v>
      </c>
      <c r="G57" s="45">
        <v>5371.81</v>
      </c>
      <c r="H57" s="45" t="s">
        <v>81</v>
      </c>
      <c r="I57" s="46">
        <v>38950</v>
      </c>
      <c r="J57" s="46">
        <v>38950</v>
      </c>
      <c r="K57" s="45" t="s">
        <v>81</v>
      </c>
      <c r="L57" s="45"/>
      <c r="M57" s="45"/>
      <c r="N57" s="45" t="s">
        <v>82</v>
      </c>
      <c r="O57" s="45"/>
      <c r="P57" s="45" t="s">
        <v>81</v>
      </c>
      <c r="Q57" s="46">
        <v>40532</v>
      </c>
      <c r="R57" s="46">
        <v>40294</v>
      </c>
      <c r="S57" s="45" t="s">
        <v>83</v>
      </c>
      <c r="T57" s="45" t="s">
        <v>128</v>
      </c>
      <c r="U57" s="45" t="s">
        <v>85</v>
      </c>
      <c r="V57" s="45" t="s">
        <v>128</v>
      </c>
      <c r="W57" s="45" t="s">
        <v>129</v>
      </c>
      <c r="X57" s="45" t="s">
        <v>130</v>
      </c>
      <c r="Y57" s="45" t="s">
        <v>131</v>
      </c>
      <c r="Z57" s="45" t="s">
        <v>132</v>
      </c>
      <c r="AA57" s="51" t="s">
        <v>170</v>
      </c>
      <c r="AB57" s="46">
        <v>44362</v>
      </c>
      <c r="AC57" s="47"/>
      <c r="AD57" s="46">
        <v>44644</v>
      </c>
      <c r="AE57" s="46">
        <v>45740</v>
      </c>
      <c r="AF57" s="45"/>
      <c r="AG57" s="45" t="s">
        <v>92</v>
      </c>
      <c r="AH57" s="45" t="s">
        <v>93</v>
      </c>
    </row>
    <row r="58" spans="1:34" ht="69.95" customHeight="1" x14ac:dyDescent="0.25">
      <c r="A58" s="44" t="s">
        <v>1254</v>
      </c>
      <c r="B58" s="45" t="s">
        <v>1255</v>
      </c>
      <c r="C58" s="45" t="s">
        <v>145</v>
      </c>
      <c r="D58" s="45">
        <v>17</v>
      </c>
      <c r="E58" s="45" t="s">
        <v>79</v>
      </c>
      <c r="F58" s="45" t="s">
        <v>80</v>
      </c>
      <c r="G58" s="45">
        <v>1842.62</v>
      </c>
      <c r="H58" s="45" t="s">
        <v>81</v>
      </c>
      <c r="I58" s="46">
        <v>38950</v>
      </c>
      <c r="J58" s="46">
        <v>38950</v>
      </c>
      <c r="K58" s="45" t="s">
        <v>81</v>
      </c>
      <c r="L58" s="45"/>
      <c r="M58" s="45"/>
      <c r="N58" s="45" t="s">
        <v>82</v>
      </c>
      <c r="O58" s="45"/>
      <c r="P58" s="45" t="s">
        <v>81</v>
      </c>
      <c r="Q58" s="46">
        <v>41480</v>
      </c>
      <c r="R58" s="46">
        <v>44645</v>
      </c>
      <c r="S58" s="45" t="s">
        <v>83</v>
      </c>
      <c r="T58" s="45" t="s">
        <v>1256</v>
      </c>
      <c r="U58" s="45" t="s">
        <v>85</v>
      </c>
      <c r="V58" s="45" t="s">
        <v>1256</v>
      </c>
      <c r="W58" s="45" t="s">
        <v>1257</v>
      </c>
      <c r="X58" s="45"/>
      <c r="Y58" s="45"/>
      <c r="Z58" s="45"/>
      <c r="AA58" s="45"/>
      <c r="AB58" s="46"/>
      <c r="AC58" s="47">
        <v>44699</v>
      </c>
      <c r="AD58" s="73">
        <v>44711</v>
      </c>
      <c r="AE58" s="73">
        <v>45807</v>
      </c>
      <c r="AF58" s="45"/>
      <c r="AG58" s="45" t="s">
        <v>1190</v>
      </c>
      <c r="AH58" s="45" t="s">
        <v>93</v>
      </c>
    </row>
    <row r="59" spans="1:34" ht="69.95" customHeight="1" x14ac:dyDescent="0.25">
      <c r="A59" s="44" t="s">
        <v>860</v>
      </c>
      <c r="B59" s="45" t="s">
        <v>861</v>
      </c>
      <c r="C59" s="45">
        <v>79</v>
      </c>
      <c r="D59" s="45">
        <v>79</v>
      </c>
      <c r="E59" s="45" t="s">
        <v>79</v>
      </c>
      <c r="F59" s="45" t="s">
        <v>80</v>
      </c>
      <c r="G59" s="45">
        <v>0.03</v>
      </c>
      <c r="H59" s="45" t="s">
        <v>81</v>
      </c>
      <c r="I59" s="46">
        <v>41865</v>
      </c>
      <c r="J59" s="46">
        <v>41865</v>
      </c>
      <c r="K59" s="45" t="s">
        <v>81</v>
      </c>
      <c r="L59" s="45"/>
      <c r="M59" s="62" t="s">
        <v>801</v>
      </c>
      <c r="N59" s="45" t="s">
        <v>82</v>
      </c>
      <c r="O59" s="45"/>
      <c r="P59" s="45" t="s">
        <v>81</v>
      </c>
      <c r="Q59" s="46">
        <v>42408</v>
      </c>
      <c r="R59" s="46">
        <v>40337</v>
      </c>
      <c r="S59" s="45" t="s">
        <v>96</v>
      </c>
      <c r="T59" s="45" t="s">
        <v>809</v>
      </c>
      <c r="U59" s="45" t="s">
        <v>85</v>
      </c>
      <c r="V59" s="45" t="s">
        <v>98</v>
      </c>
      <c r="W59" s="45" t="s">
        <v>836</v>
      </c>
      <c r="X59" s="45" t="s">
        <v>837</v>
      </c>
      <c r="Y59" s="45" t="s">
        <v>838</v>
      </c>
      <c r="Z59" s="45" t="s">
        <v>839</v>
      </c>
      <c r="AA59" s="45" t="s">
        <v>862</v>
      </c>
      <c r="AB59" s="87"/>
      <c r="AC59" s="47"/>
      <c r="AD59" s="46">
        <v>44497</v>
      </c>
      <c r="AE59" s="46">
        <v>45592</v>
      </c>
      <c r="AF59" s="45"/>
      <c r="AG59" s="45" t="s">
        <v>806</v>
      </c>
      <c r="AH59" s="45" t="s">
        <v>104</v>
      </c>
    </row>
    <row r="60" spans="1:34" ht="69.95" customHeight="1" x14ac:dyDescent="0.25">
      <c r="A60" s="100" t="s">
        <v>1362</v>
      </c>
      <c r="B60" s="101" t="s">
        <v>1363</v>
      </c>
      <c r="C60" s="45"/>
      <c r="D60" s="45"/>
      <c r="E60" s="45"/>
      <c r="F60" s="45"/>
      <c r="G60" s="45"/>
      <c r="H60" s="45"/>
      <c r="I60" s="46"/>
      <c r="J60" s="46"/>
      <c r="K60" s="45"/>
      <c r="L60" s="45"/>
      <c r="M60" s="45"/>
      <c r="N60" s="45"/>
      <c r="O60" s="45"/>
      <c r="P60" s="45"/>
      <c r="Q60" s="46"/>
      <c r="R60" s="46"/>
      <c r="S60" s="45"/>
      <c r="T60" s="45"/>
      <c r="U60" s="45"/>
      <c r="V60" s="45"/>
      <c r="W60" s="45"/>
      <c r="X60" s="45"/>
      <c r="Y60" s="45"/>
      <c r="Z60" s="45"/>
      <c r="AA60" s="45"/>
      <c r="AB60" s="46"/>
      <c r="AC60" s="47"/>
      <c r="AD60" s="46"/>
      <c r="AE60" s="46"/>
      <c r="AF60" s="45"/>
      <c r="AG60" s="45"/>
      <c r="AH60" s="45"/>
    </row>
    <row r="61" spans="1:34" ht="69.95" customHeight="1" x14ac:dyDescent="0.25">
      <c r="A61" s="100" t="s">
        <v>1364</v>
      </c>
      <c r="B61" s="101" t="s">
        <v>1365</v>
      </c>
      <c r="C61" s="45"/>
      <c r="D61" s="45"/>
      <c r="E61" s="45"/>
      <c r="F61" s="45"/>
      <c r="G61" s="45"/>
      <c r="H61" s="45"/>
      <c r="I61" s="46"/>
      <c r="J61" s="46"/>
      <c r="K61" s="45"/>
      <c r="L61" s="45"/>
      <c r="M61" s="45"/>
      <c r="N61" s="45"/>
      <c r="O61" s="45"/>
      <c r="P61" s="45"/>
      <c r="Q61" s="46"/>
      <c r="R61" s="46"/>
      <c r="S61" s="45"/>
      <c r="T61" s="45"/>
      <c r="U61" s="45"/>
      <c r="V61" s="45"/>
      <c r="W61" s="45"/>
      <c r="X61" s="45"/>
      <c r="Y61" s="45"/>
      <c r="Z61" s="45"/>
      <c r="AA61" s="45"/>
      <c r="AB61" s="46"/>
      <c r="AC61" s="47"/>
      <c r="AD61" s="46"/>
      <c r="AE61" s="46"/>
      <c r="AF61" s="45"/>
      <c r="AG61" s="45"/>
      <c r="AH61" s="45"/>
    </row>
    <row r="62" spans="1:34" ht="69.95" customHeight="1" x14ac:dyDescent="0.25">
      <c r="A62" s="44" t="s">
        <v>781</v>
      </c>
      <c r="B62" s="80" t="s">
        <v>782</v>
      </c>
      <c r="C62" s="45">
        <v>86</v>
      </c>
      <c r="D62" s="45">
        <v>86</v>
      </c>
      <c r="E62" s="45" t="s">
        <v>173</v>
      </c>
      <c r="F62" s="45" t="s">
        <v>80</v>
      </c>
      <c r="G62" s="45">
        <v>8144.29</v>
      </c>
      <c r="H62" s="45" t="s">
        <v>26</v>
      </c>
      <c r="I62" s="46">
        <v>35338</v>
      </c>
      <c r="J62" s="46">
        <v>38174</v>
      </c>
      <c r="K62" s="45" t="s">
        <v>81</v>
      </c>
      <c r="L62" s="45"/>
      <c r="M62" s="45"/>
      <c r="N62" s="45" t="s">
        <v>82</v>
      </c>
      <c r="O62" s="45"/>
      <c r="P62" s="44" t="s">
        <v>85</v>
      </c>
      <c r="Q62" s="85">
        <v>40057</v>
      </c>
      <c r="R62" s="85">
        <v>37662</v>
      </c>
      <c r="S62" s="45" t="s">
        <v>96</v>
      </c>
      <c r="T62" s="45" t="s">
        <v>722</v>
      </c>
      <c r="U62" s="45" t="s">
        <v>85</v>
      </c>
      <c r="V62" s="45" t="s">
        <v>176</v>
      </c>
      <c r="W62" s="45" t="s">
        <v>725</v>
      </c>
      <c r="X62" s="45" t="s">
        <v>726</v>
      </c>
      <c r="Y62" s="45" t="s">
        <v>727</v>
      </c>
      <c r="Z62" s="45" t="s">
        <v>728</v>
      </c>
      <c r="AA62" s="45"/>
      <c r="AB62" s="46">
        <v>43830</v>
      </c>
      <c r="AC62" s="47"/>
      <c r="AD62" s="46">
        <v>44035</v>
      </c>
      <c r="AE62" s="81" t="s">
        <v>739</v>
      </c>
      <c r="AF62" s="45" t="s">
        <v>729</v>
      </c>
      <c r="AG62" s="45"/>
      <c r="AH62" s="45" t="s">
        <v>93</v>
      </c>
    </row>
    <row r="63" spans="1:34" ht="69.95" customHeight="1" x14ac:dyDescent="0.25">
      <c r="A63" s="100" t="s">
        <v>1366</v>
      </c>
      <c r="B63" s="101" t="s">
        <v>1367</v>
      </c>
      <c r="C63" s="45"/>
      <c r="D63" s="45"/>
      <c r="E63" s="45"/>
      <c r="F63" s="45"/>
      <c r="G63" s="45"/>
      <c r="H63" s="45"/>
      <c r="I63" s="46"/>
      <c r="J63" s="46"/>
      <c r="K63" s="45"/>
      <c r="L63" s="45"/>
      <c r="M63" s="45"/>
      <c r="N63" s="45"/>
      <c r="O63" s="45"/>
      <c r="P63" s="45"/>
      <c r="Q63" s="46"/>
      <c r="R63" s="46"/>
      <c r="S63" s="45"/>
      <c r="T63" s="45"/>
      <c r="U63" s="45"/>
      <c r="V63" s="45"/>
      <c r="W63" s="45"/>
      <c r="X63" s="45"/>
      <c r="Y63" s="45"/>
      <c r="Z63" s="45"/>
      <c r="AA63" s="45"/>
      <c r="AB63" s="46"/>
      <c r="AC63" s="47"/>
      <c r="AD63" s="46"/>
      <c r="AE63" s="46"/>
      <c r="AF63" s="45"/>
      <c r="AG63" s="45"/>
      <c r="AH63" s="45"/>
    </row>
    <row r="64" spans="1:34" ht="69.95" customHeight="1" x14ac:dyDescent="0.25">
      <c r="A64" s="100" t="s">
        <v>1368</v>
      </c>
      <c r="B64" s="101" t="s">
        <v>1369</v>
      </c>
      <c r="C64" s="45"/>
      <c r="D64" s="45"/>
      <c r="E64" s="45"/>
      <c r="F64" s="45"/>
      <c r="G64" s="45"/>
      <c r="H64" s="45"/>
      <c r="I64" s="46"/>
      <c r="J64" s="46"/>
      <c r="K64" s="45"/>
      <c r="L64" s="45"/>
      <c r="M64" s="45"/>
      <c r="N64" s="45"/>
      <c r="O64" s="45"/>
      <c r="P64" s="45"/>
      <c r="Q64" s="46"/>
      <c r="R64" s="46"/>
      <c r="S64" s="45"/>
      <c r="T64" s="45"/>
      <c r="U64" s="45"/>
      <c r="V64" s="45"/>
      <c r="W64" s="45"/>
      <c r="X64" s="45"/>
      <c r="Y64" s="45"/>
      <c r="Z64" s="45"/>
      <c r="AA64" s="45"/>
      <c r="AB64" s="46"/>
      <c r="AC64" s="47"/>
      <c r="AD64" s="46"/>
      <c r="AE64" s="46"/>
      <c r="AF64" s="45"/>
      <c r="AG64" s="45"/>
      <c r="AH64" s="45"/>
    </row>
    <row r="65" spans="1:34" ht="69.95" customHeight="1" x14ac:dyDescent="0.25">
      <c r="A65" s="44" t="s">
        <v>1258</v>
      </c>
      <c r="B65" s="45" t="s">
        <v>1259</v>
      </c>
      <c r="C65" s="45" t="s">
        <v>145</v>
      </c>
      <c r="D65" s="45">
        <v>17</v>
      </c>
      <c r="E65" s="45" t="s">
        <v>173</v>
      </c>
      <c r="F65" s="45" t="s">
        <v>80</v>
      </c>
      <c r="G65" s="45">
        <v>7104.52</v>
      </c>
      <c r="H65" s="45" t="s">
        <v>85</v>
      </c>
      <c r="I65" s="46">
        <v>38174</v>
      </c>
      <c r="J65" s="46">
        <v>38174</v>
      </c>
      <c r="K65" s="45" t="s">
        <v>81</v>
      </c>
      <c r="L65" s="45"/>
      <c r="M65" s="45"/>
      <c r="N65" s="45" t="s">
        <v>82</v>
      </c>
      <c r="O65" s="45"/>
      <c r="P65" s="45" t="s">
        <v>85</v>
      </c>
      <c r="Q65" s="46">
        <v>40178</v>
      </c>
      <c r="R65" s="46">
        <v>43854</v>
      </c>
      <c r="S65" s="45" t="s">
        <v>83</v>
      </c>
      <c r="T65" s="45" t="s">
        <v>1217</v>
      </c>
      <c r="U65" s="45" t="s">
        <v>85</v>
      </c>
      <c r="V65" s="45" t="s">
        <v>1217</v>
      </c>
      <c r="W65" s="45" t="s">
        <v>1218</v>
      </c>
      <c r="X65" s="45" t="s">
        <v>1219</v>
      </c>
      <c r="Y65" s="45" t="s">
        <v>1220</v>
      </c>
      <c r="Z65" s="45" t="s">
        <v>1221</v>
      </c>
      <c r="AA65" s="45"/>
      <c r="AB65" s="46">
        <v>44278</v>
      </c>
      <c r="AC65" s="47">
        <v>44278</v>
      </c>
      <c r="AD65" s="46">
        <v>44424</v>
      </c>
      <c r="AE65" s="46">
        <v>45520</v>
      </c>
      <c r="AF65" s="45"/>
      <c r="AG65" s="45" t="s">
        <v>1185</v>
      </c>
      <c r="AH65" s="45" t="s">
        <v>93</v>
      </c>
    </row>
    <row r="66" spans="1:34" ht="69.95" customHeight="1" x14ac:dyDescent="0.25">
      <c r="A66" s="44" t="s">
        <v>171</v>
      </c>
      <c r="B66" s="45" t="s">
        <v>172</v>
      </c>
      <c r="C66" s="45">
        <v>16</v>
      </c>
      <c r="D66" s="45">
        <v>16</v>
      </c>
      <c r="E66" s="45" t="s">
        <v>173</v>
      </c>
      <c r="F66" s="45" t="s">
        <v>80</v>
      </c>
      <c r="G66" s="45">
        <v>4017.4</v>
      </c>
      <c r="H66" s="45" t="s">
        <v>81</v>
      </c>
      <c r="I66" s="46">
        <v>36981</v>
      </c>
      <c r="J66" s="46">
        <v>38174</v>
      </c>
      <c r="K66" s="45" t="s">
        <v>81</v>
      </c>
      <c r="L66" s="45"/>
      <c r="M66" s="45"/>
      <c r="N66" s="45" t="s">
        <v>82</v>
      </c>
      <c r="O66" s="45"/>
      <c r="P66" s="45" t="s">
        <v>81</v>
      </c>
      <c r="Q66" s="46">
        <v>40339</v>
      </c>
      <c r="R66" s="46">
        <v>40339</v>
      </c>
      <c r="S66" s="45" t="s">
        <v>96</v>
      </c>
      <c r="T66" s="45" t="s">
        <v>97</v>
      </c>
      <c r="U66" s="45" t="s">
        <v>85</v>
      </c>
      <c r="V66" s="45" t="s">
        <v>114</v>
      </c>
      <c r="W66" s="45" t="s">
        <v>138</v>
      </c>
      <c r="X66" s="45" t="s">
        <v>139</v>
      </c>
      <c r="Y66" s="45" t="s">
        <v>140</v>
      </c>
      <c r="Z66" s="45" t="s">
        <v>141</v>
      </c>
      <c r="AA66" s="45"/>
      <c r="AB66" s="46">
        <v>44362</v>
      </c>
      <c r="AC66" s="47"/>
      <c r="AD66" s="46">
        <v>44627</v>
      </c>
      <c r="AE66" s="46">
        <v>45723</v>
      </c>
      <c r="AF66" s="45"/>
      <c r="AG66" s="45" t="s">
        <v>92</v>
      </c>
      <c r="AH66" s="45" t="s">
        <v>93</v>
      </c>
    </row>
    <row r="67" spans="1:34" ht="69.95" customHeight="1" x14ac:dyDescent="0.25">
      <c r="A67" s="44" t="s">
        <v>863</v>
      </c>
      <c r="B67" s="45" t="s">
        <v>864</v>
      </c>
      <c r="C67" s="45">
        <v>79</v>
      </c>
      <c r="D67" s="45">
        <v>79</v>
      </c>
      <c r="E67" s="45" t="s">
        <v>173</v>
      </c>
      <c r="F67" s="45" t="s">
        <v>80</v>
      </c>
      <c r="G67" s="45">
        <v>20813.84</v>
      </c>
      <c r="H67" s="45" t="s">
        <v>81</v>
      </c>
      <c r="I67" s="46">
        <v>37859</v>
      </c>
      <c r="J67" s="46">
        <v>43473</v>
      </c>
      <c r="K67" s="45" t="s">
        <v>81</v>
      </c>
      <c r="L67" s="45"/>
      <c r="M67" s="45"/>
      <c r="N67" s="45" t="s">
        <v>82</v>
      </c>
      <c r="O67" s="45"/>
      <c r="P67" s="45" t="s">
        <v>81</v>
      </c>
      <c r="Q67" s="46">
        <v>40777</v>
      </c>
      <c r="R67" s="46">
        <v>42746</v>
      </c>
      <c r="S67" s="45" t="s">
        <v>83</v>
      </c>
      <c r="T67" s="45" t="s">
        <v>855</v>
      </c>
      <c r="U67" s="45" t="s">
        <v>85</v>
      </c>
      <c r="V67" s="45" t="s">
        <v>855</v>
      </c>
      <c r="W67" s="45" t="s">
        <v>856</v>
      </c>
      <c r="X67" s="45" t="s">
        <v>857</v>
      </c>
      <c r="Y67" s="45" t="s">
        <v>858</v>
      </c>
      <c r="Z67" s="45" t="s">
        <v>859</v>
      </c>
      <c r="AA67" s="45"/>
      <c r="AB67" s="46">
        <v>44295</v>
      </c>
      <c r="AC67" s="47"/>
      <c r="AD67" s="46">
        <v>44341</v>
      </c>
      <c r="AE67" s="46">
        <v>45436</v>
      </c>
      <c r="AF67" s="45"/>
      <c r="AG67" s="45" t="s">
        <v>806</v>
      </c>
      <c r="AH67" s="45" t="s">
        <v>104</v>
      </c>
    </row>
    <row r="68" spans="1:34" ht="69.95" customHeight="1" x14ac:dyDescent="0.25">
      <c r="A68" s="44" t="s">
        <v>1260</v>
      </c>
      <c r="B68" s="45" t="s">
        <v>1261</v>
      </c>
      <c r="C68" s="45">
        <v>17</v>
      </c>
      <c r="D68" s="45">
        <v>17</v>
      </c>
      <c r="E68" s="45" t="s">
        <v>173</v>
      </c>
      <c r="F68" s="45" t="s">
        <v>80</v>
      </c>
      <c r="G68" s="45">
        <v>12504.78</v>
      </c>
      <c r="H68" s="45" t="s">
        <v>85</v>
      </c>
      <c r="I68" s="46">
        <v>38174</v>
      </c>
      <c r="J68" s="46">
        <v>39206</v>
      </c>
      <c r="K68" s="45" t="s">
        <v>81</v>
      </c>
      <c r="L68" s="45"/>
      <c r="M68" s="45"/>
      <c r="N68" s="45" t="s">
        <v>82</v>
      </c>
      <c r="O68" s="45"/>
      <c r="P68" s="45" t="s">
        <v>85</v>
      </c>
      <c r="Q68" s="46">
        <v>41724</v>
      </c>
      <c r="R68" s="46">
        <v>43248</v>
      </c>
      <c r="S68" s="45" t="s">
        <v>83</v>
      </c>
      <c r="T68" s="45" t="s">
        <v>1197</v>
      </c>
      <c r="U68" s="45" t="s">
        <v>85</v>
      </c>
      <c r="V68" s="45" t="s">
        <v>1198</v>
      </c>
      <c r="W68" s="45" t="s">
        <v>1199</v>
      </c>
      <c r="X68" s="45" t="s">
        <v>1200</v>
      </c>
      <c r="Y68" s="45" t="s">
        <v>1201</v>
      </c>
      <c r="Z68" s="45" t="s">
        <v>1202</v>
      </c>
      <c r="AA68" s="45"/>
      <c r="AB68" s="46">
        <v>44168</v>
      </c>
      <c r="AC68" s="47">
        <v>44896</v>
      </c>
      <c r="AD68" s="46">
        <v>44197</v>
      </c>
      <c r="AE68" s="46">
        <v>45291</v>
      </c>
      <c r="AF68" s="45"/>
      <c r="AG68" s="45" t="s">
        <v>1244</v>
      </c>
      <c r="AH68" s="45" t="s">
        <v>93</v>
      </c>
    </row>
    <row r="69" spans="1:34" ht="69.95" customHeight="1" x14ac:dyDescent="0.25">
      <c r="A69" s="100" t="s">
        <v>1372</v>
      </c>
      <c r="B69" s="101" t="s">
        <v>1373</v>
      </c>
      <c r="C69" s="45"/>
      <c r="D69" s="45"/>
      <c r="E69" s="45"/>
      <c r="F69" s="45"/>
      <c r="G69" s="45"/>
      <c r="H69" s="45"/>
      <c r="I69" s="46"/>
      <c r="J69" s="46"/>
      <c r="K69" s="45"/>
      <c r="L69" s="45"/>
      <c r="M69" s="45"/>
      <c r="N69" s="45"/>
      <c r="O69" s="45"/>
      <c r="P69" s="45"/>
      <c r="Q69" s="46"/>
      <c r="R69" s="46"/>
      <c r="S69" s="45"/>
      <c r="T69" s="45"/>
      <c r="U69" s="45"/>
      <c r="V69" s="45"/>
      <c r="W69" s="45"/>
      <c r="X69" s="45"/>
      <c r="Y69" s="45"/>
      <c r="Z69" s="45"/>
      <c r="AA69" s="45"/>
      <c r="AB69" s="46"/>
      <c r="AC69" s="47"/>
      <c r="AD69" s="46"/>
      <c r="AE69" s="46"/>
      <c r="AF69" s="45"/>
      <c r="AG69" s="45"/>
      <c r="AH69" s="45"/>
    </row>
    <row r="70" spans="1:34" ht="69.95" customHeight="1" x14ac:dyDescent="0.25">
      <c r="A70" s="44" t="s">
        <v>865</v>
      </c>
      <c r="B70" s="45" t="s">
        <v>866</v>
      </c>
      <c r="C70" s="45" t="s">
        <v>867</v>
      </c>
      <c r="D70" s="45">
        <v>79</v>
      </c>
      <c r="E70" s="45" t="s">
        <v>173</v>
      </c>
      <c r="F70" s="45" t="s">
        <v>80</v>
      </c>
      <c r="G70" s="45">
        <v>17083.07</v>
      </c>
      <c r="H70" s="45" t="s">
        <v>81</v>
      </c>
      <c r="I70" s="46">
        <v>37859</v>
      </c>
      <c r="J70" s="46">
        <v>43473</v>
      </c>
      <c r="K70" s="45" t="s">
        <v>81</v>
      </c>
      <c r="L70" s="45"/>
      <c r="M70" s="45"/>
      <c r="N70" s="45" t="s">
        <v>82</v>
      </c>
      <c r="O70" s="45"/>
      <c r="P70" s="45" t="s">
        <v>81</v>
      </c>
      <c r="Q70" s="46">
        <v>42317</v>
      </c>
      <c r="R70" s="46">
        <v>42731</v>
      </c>
      <c r="S70" s="45" t="s">
        <v>83</v>
      </c>
      <c r="T70" s="45" t="s">
        <v>855</v>
      </c>
      <c r="U70" s="45" t="s">
        <v>85</v>
      </c>
      <c r="V70" s="45" t="s">
        <v>855</v>
      </c>
      <c r="W70" s="45" t="s">
        <v>856</v>
      </c>
      <c r="X70" s="45" t="s">
        <v>857</v>
      </c>
      <c r="Y70" s="45" t="s">
        <v>858</v>
      </c>
      <c r="Z70" s="45" t="s">
        <v>859</v>
      </c>
      <c r="AA70" s="45"/>
      <c r="AB70" s="46">
        <v>44302</v>
      </c>
      <c r="AC70" s="47"/>
      <c r="AD70" s="46">
        <v>44341</v>
      </c>
      <c r="AE70" s="46">
        <v>45436</v>
      </c>
      <c r="AF70" s="45"/>
      <c r="AG70" s="45" t="s">
        <v>806</v>
      </c>
      <c r="AH70" s="45" t="s">
        <v>104</v>
      </c>
    </row>
    <row r="71" spans="1:34" ht="69.95" customHeight="1" x14ac:dyDescent="0.25">
      <c r="A71" s="44" t="s">
        <v>868</v>
      </c>
      <c r="B71" s="45" t="s">
        <v>869</v>
      </c>
      <c r="C71" s="45">
        <v>79</v>
      </c>
      <c r="D71" s="45">
        <v>79</v>
      </c>
      <c r="E71" s="45" t="s">
        <v>173</v>
      </c>
      <c r="F71" s="45" t="s">
        <v>80</v>
      </c>
      <c r="G71" s="45">
        <v>15624.45</v>
      </c>
      <c r="H71" s="45" t="s">
        <v>81</v>
      </c>
      <c r="I71" s="46">
        <v>37859</v>
      </c>
      <c r="J71" s="46">
        <v>43473</v>
      </c>
      <c r="K71" s="45" t="s">
        <v>85</v>
      </c>
      <c r="L71" s="45" t="s">
        <v>870</v>
      </c>
      <c r="M71" s="45"/>
      <c r="N71" s="45" t="s">
        <v>82</v>
      </c>
      <c r="O71" s="45"/>
      <c r="P71" s="45" t="s">
        <v>81</v>
      </c>
      <c r="Q71" s="46">
        <v>40903</v>
      </c>
      <c r="R71" s="46">
        <v>42264</v>
      </c>
      <c r="S71" s="45" t="s">
        <v>83</v>
      </c>
      <c r="T71" s="45" t="s">
        <v>855</v>
      </c>
      <c r="U71" s="45" t="s">
        <v>85</v>
      </c>
      <c r="V71" s="45" t="s">
        <v>855</v>
      </c>
      <c r="W71" s="45" t="s">
        <v>856</v>
      </c>
      <c r="X71" s="45" t="s">
        <v>857</v>
      </c>
      <c r="Y71" s="45" t="s">
        <v>858</v>
      </c>
      <c r="Z71" s="45" t="s">
        <v>859</v>
      </c>
      <c r="AA71" s="45"/>
      <c r="AB71" s="46">
        <v>44302</v>
      </c>
      <c r="AC71" s="47"/>
      <c r="AD71" s="46">
        <v>44341</v>
      </c>
      <c r="AE71" s="46">
        <v>45436</v>
      </c>
      <c r="AF71" s="45"/>
      <c r="AG71" s="45" t="s">
        <v>806</v>
      </c>
      <c r="AH71" s="45" t="s">
        <v>104</v>
      </c>
    </row>
    <row r="72" spans="1:34" ht="69.95" customHeight="1" x14ac:dyDescent="0.25">
      <c r="A72" s="44" t="s">
        <v>783</v>
      </c>
      <c r="B72" s="82" t="s">
        <v>784</v>
      </c>
      <c r="C72" s="45">
        <v>86</v>
      </c>
      <c r="D72" s="45">
        <v>86</v>
      </c>
      <c r="E72" s="45" t="s">
        <v>173</v>
      </c>
      <c r="F72" s="45" t="s">
        <v>80</v>
      </c>
      <c r="G72" s="45">
        <v>4083.38</v>
      </c>
      <c r="H72" s="45" t="s">
        <v>26</v>
      </c>
      <c r="I72" s="46">
        <v>38198</v>
      </c>
      <c r="J72" s="46">
        <v>38198</v>
      </c>
      <c r="K72" s="45" t="s">
        <v>81</v>
      </c>
      <c r="L72" s="45"/>
      <c r="M72" s="45"/>
      <c r="N72" s="45" t="s">
        <v>82</v>
      </c>
      <c r="O72" s="45"/>
      <c r="P72" s="63" t="s">
        <v>85</v>
      </c>
      <c r="Q72" s="46">
        <v>40744</v>
      </c>
      <c r="R72" s="46">
        <v>37264</v>
      </c>
      <c r="S72" s="45" t="s">
        <v>96</v>
      </c>
      <c r="T72" s="45" t="s">
        <v>722</v>
      </c>
      <c r="U72" s="45" t="s">
        <v>85</v>
      </c>
      <c r="V72" s="45" t="s">
        <v>98</v>
      </c>
      <c r="W72" s="45" t="s">
        <v>751</v>
      </c>
      <c r="X72" s="45" t="s">
        <v>752</v>
      </c>
      <c r="Y72" s="45" t="s">
        <v>753</v>
      </c>
      <c r="Z72" s="45" t="s">
        <v>754</v>
      </c>
      <c r="AA72" s="45"/>
      <c r="AB72" s="46">
        <v>43483</v>
      </c>
      <c r="AC72" s="47"/>
      <c r="AD72" s="46">
        <v>43762</v>
      </c>
      <c r="AE72" s="83" t="s">
        <v>747</v>
      </c>
      <c r="AF72" s="45" t="s">
        <v>785</v>
      </c>
      <c r="AG72" s="45"/>
      <c r="AH72" s="45" t="s">
        <v>93</v>
      </c>
    </row>
    <row r="73" spans="1:34" ht="69.95" customHeight="1" x14ac:dyDescent="0.25">
      <c r="A73" s="44" t="s">
        <v>786</v>
      </c>
      <c r="B73" s="45" t="s">
        <v>787</v>
      </c>
      <c r="C73" s="45">
        <v>86</v>
      </c>
      <c r="D73" s="45">
        <v>86</v>
      </c>
      <c r="E73" s="45" t="s">
        <v>173</v>
      </c>
      <c r="F73" s="45" t="s">
        <v>80</v>
      </c>
      <c r="G73" s="45">
        <v>2590.4899999999998</v>
      </c>
      <c r="H73" s="45" t="s">
        <v>81</v>
      </c>
      <c r="I73" s="46">
        <v>38174</v>
      </c>
      <c r="J73" s="46">
        <v>43473</v>
      </c>
      <c r="K73" s="45" t="s">
        <v>81</v>
      </c>
      <c r="L73" s="45"/>
      <c r="M73" s="45"/>
      <c r="N73" s="45" t="s">
        <v>82</v>
      </c>
      <c r="O73" s="45"/>
      <c r="P73" s="45" t="s">
        <v>81</v>
      </c>
      <c r="Q73" s="46">
        <v>43049</v>
      </c>
      <c r="R73" s="46">
        <v>42177</v>
      </c>
      <c r="S73" s="45" t="s">
        <v>96</v>
      </c>
      <c r="T73" s="45" t="s">
        <v>722</v>
      </c>
      <c r="U73" s="45" t="s">
        <v>85</v>
      </c>
      <c r="V73" s="45" t="s">
        <v>176</v>
      </c>
      <c r="W73" s="45" t="s">
        <v>177</v>
      </c>
      <c r="X73" s="45" t="s">
        <v>178</v>
      </c>
      <c r="Y73" s="45" t="s">
        <v>179</v>
      </c>
      <c r="Z73" s="45" t="s">
        <v>788</v>
      </c>
      <c r="AA73" s="45"/>
      <c r="AB73" s="46">
        <v>43560</v>
      </c>
      <c r="AC73" s="47"/>
      <c r="AD73" s="46" t="s">
        <v>789</v>
      </c>
      <c r="AE73" s="46" t="s">
        <v>780</v>
      </c>
      <c r="AF73" s="45"/>
      <c r="AG73" s="45"/>
      <c r="AH73" s="45" t="s">
        <v>104</v>
      </c>
    </row>
    <row r="74" spans="1:34" ht="69.95" customHeight="1" x14ac:dyDescent="0.25">
      <c r="A74" s="44" t="s">
        <v>790</v>
      </c>
      <c r="B74" s="78" t="s">
        <v>791</v>
      </c>
      <c r="C74" s="45">
        <v>86</v>
      </c>
      <c r="D74" s="45">
        <v>86</v>
      </c>
      <c r="E74" s="45" t="s">
        <v>173</v>
      </c>
      <c r="F74" s="45" t="s">
        <v>80</v>
      </c>
      <c r="G74" s="45">
        <v>3769.97</v>
      </c>
      <c r="H74" s="45" t="s">
        <v>81</v>
      </c>
      <c r="I74" s="46">
        <v>38174</v>
      </c>
      <c r="J74" s="46">
        <v>43473</v>
      </c>
      <c r="K74" s="45" t="s">
        <v>81</v>
      </c>
      <c r="L74" s="45"/>
      <c r="M74" s="45"/>
      <c r="N74" s="45" t="s">
        <v>82</v>
      </c>
      <c r="O74" s="45"/>
      <c r="P74" s="45" t="s">
        <v>81</v>
      </c>
      <c r="Q74" s="46">
        <v>42194</v>
      </c>
      <c r="R74" s="46">
        <v>40345</v>
      </c>
      <c r="S74" s="45" t="s">
        <v>96</v>
      </c>
      <c r="T74" s="45" t="s">
        <v>722</v>
      </c>
      <c r="U74" s="45" t="s">
        <v>85</v>
      </c>
      <c r="V74" s="45" t="s">
        <v>176</v>
      </c>
      <c r="W74" s="45" t="s">
        <v>732</v>
      </c>
      <c r="X74" s="45" t="s">
        <v>733</v>
      </c>
      <c r="Y74" s="45" t="s">
        <v>734</v>
      </c>
      <c r="Z74" s="45" t="s">
        <v>735</v>
      </c>
      <c r="AA74" s="45"/>
      <c r="AB74" s="46">
        <v>43723</v>
      </c>
      <c r="AC74" s="47"/>
      <c r="AD74" s="46">
        <v>43797</v>
      </c>
      <c r="AE74" s="79" t="s">
        <v>736</v>
      </c>
      <c r="AF74" s="45" t="s">
        <v>792</v>
      </c>
      <c r="AG74" s="45"/>
      <c r="AH74" s="45" t="s">
        <v>104</v>
      </c>
    </row>
    <row r="75" spans="1:34" ht="69.95" customHeight="1" x14ac:dyDescent="0.25">
      <c r="A75" s="44" t="s">
        <v>793</v>
      </c>
      <c r="B75" s="49" t="s">
        <v>794</v>
      </c>
      <c r="C75" s="45">
        <v>86</v>
      </c>
      <c r="D75" s="45">
        <v>86</v>
      </c>
      <c r="E75" s="45" t="s">
        <v>173</v>
      </c>
      <c r="F75" s="45" t="s">
        <v>80</v>
      </c>
      <c r="G75" s="45">
        <v>37526</v>
      </c>
      <c r="H75" s="45" t="s">
        <v>81</v>
      </c>
      <c r="I75" s="46">
        <v>37859</v>
      </c>
      <c r="J75" s="46">
        <v>43473</v>
      </c>
      <c r="K75" s="45" t="s">
        <v>81</v>
      </c>
      <c r="L75" s="45"/>
      <c r="M75" s="45"/>
      <c r="N75" s="45" t="s">
        <v>82</v>
      </c>
      <c r="O75" s="45"/>
      <c r="P75" s="45" t="s">
        <v>81</v>
      </c>
      <c r="Q75" s="46">
        <v>40903</v>
      </c>
      <c r="R75" s="46">
        <v>42817</v>
      </c>
      <c r="S75" s="45" t="s">
        <v>96</v>
      </c>
      <c r="T75" s="45" t="s">
        <v>722</v>
      </c>
      <c r="U75" s="45" t="s">
        <v>85</v>
      </c>
      <c r="V75" s="45" t="s">
        <v>176</v>
      </c>
      <c r="W75" s="45" t="s">
        <v>725</v>
      </c>
      <c r="X75" s="45" t="s">
        <v>726</v>
      </c>
      <c r="Y75" s="45" t="s">
        <v>727</v>
      </c>
      <c r="Z75" s="45" t="s">
        <v>728</v>
      </c>
      <c r="AA75" s="45"/>
      <c r="AB75" s="46">
        <v>43535</v>
      </c>
      <c r="AC75" s="47"/>
      <c r="AD75" s="46">
        <v>43654</v>
      </c>
      <c r="AE75" s="48">
        <v>44897</v>
      </c>
      <c r="AF75" s="45" t="s">
        <v>795</v>
      </c>
      <c r="AG75" s="45"/>
      <c r="AH75" s="45" t="s">
        <v>104</v>
      </c>
    </row>
    <row r="76" spans="1:34" ht="69.95" customHeight="1" x14ac:dyDescent="0.25">
      <c r="A76" s="44" t="s">
        <v>796</v>
      </c>
      <c r="B76" s="78" t="s">
        <v>797</v>
      </c>
      <c r="C76" s="45" t="s">
        <v>798</v>
      </c>
      <c r="D76" s="45">
        <v>86</v>
      </c>
      <c r="E76" s="45" t="s">
        <v>173</v>
      </c>
      <c r="F76" s="45" t="s">
        <v>80</v>
      </c>
      <c r="G76" s="45">
        <v>3367.2</v>
      </c>
      <c r="H76" s="45" t="s">
        <v>81</v>
      </c>
      <c r="I76" s="46">
        <v>38174</v>
      </c>
      <c r="J76" s="46">
        <v>43473</v>
      </c>
      <c r="K76" s="45" t="s">
        <v>81</v>
      </c>
      <c r="L76" s="45"/>
      <c r="M76" s="45"/>
      <c r="N76" s="45" t="s">
        <v>82</v>
      </c>
      <c r="O76" s="45"/>
      <c r="P76" s="45" t="s">
        <v>81</v>
      </c>
      <c r="Q76" s="46">
        <v>42131</v>
      </c>
      <c r="R76" s="46">
        <v>39336</v>
      </c>
      <c r="S76" s="45" t="s">
        <v>96</v>
      </c>
      <c r="T76" s="45" t="s">
        <v>722</v>
      </c>
      <c r="U76" s="45" t="s">
        <v>85</v>
      </c>
      <c r="V76" s="45" t="s">
        <v>176</v>
      </c>
      <c r="W76" s="45" t="s">
        <v>177</v>
      </c>
      <c r="X76" s="45" t="s">
        <v>178</v>
      </c>
      <c r="Y76" s="45" t="s">
        <v>179</v>
      </c>
      <c r="Z76" s="45" t="s">
        <v>788</v>
      </c>
      <c r="AA76" s="45"/>
      <c r="AB76" s="46">
        <v>43723</v>
      </c>
      <c r="AC76" s="47"/>
      <c r="AD76" s="46">
        <v>43836</v>
      </c>
      <c r="AE76" s="79" t="s">
        <v>736</v>
      </c>
      <c r="AF76" s="45" t="s">
        <v>748</v>
      </c>
      <c r="AG76" s="45"/>
      <c r="AH76" s="45" t="s">
        <v>104</v>
      </c>
    </row>
    <row r="77" spans="1:34" ht="69.95" customHeight="1" x14ac:dyDescent="0.25">
      <c r="A77" s="100" t="s">
        <v>1375</v>
      </c>
      <c r="B77" s="101" t="s">
        <v>1376</v>
      </c>
      <c r="C77" s="45"/>
      <c r="D77" s="45"/>
      <c r="E77" s="45"/>
      <c r="F77" s="45"/>
      <c r="G77" s="45"/>
      <c r="H77" s="45"/>
      <c r="I77" s="46"/>
      <c r="J77" s="46"/>
      <c r="K77" s="45"/>
      <c r="L77" s="45"/>
      <c r="M77" s="45"/>
      <c r="N77" s="45"/>
      <c r="O77" s="45"/>
      <c r="P77" s="45"/>
      <c r="Q77" s="46"/>
      <c r="R77" s="46"/>
      <c r="S77" s="45"/>
      <c r="T77" s="45"/>
      <c r="U77" s="45"/>
      <c r="V77" s="45"/>
      <c r="W77" s="45"/>
      <c r="X77" s="45"/>
      <c r="Y77" s="45"/>
      <c r="Z77" s="45"/>
      <c r="AA77" s="45"/>
      <c r="AB77" s="46"/>
      <c r="AC77" s="47"/>
      <c r="AD77" s="46"/>
      <c r="AE77" s="46"/>
      <c r="AF77" s="45"/>
      <c r="AG77" s="45"/>
      <c r="AH77" s="45"/>
    </row>
    <row r="78" spans="1:34" ht="69.95" customHeight="1" x14ac:dyDescent="0.25">
      <c r="A78" s="44" t="s">
        <v>174</v>
      </c>
      <c r="B78" s="45" t="s">
        <v>175</v>
      </c>
      <c r="C78" s="45">
        <v>16</v>
      </c>
      <c r="D78" s="45">
        <v>16</v>
      </c>
      <c r="E78" s="45" t="s">
        <v>173</v>
      </c>
      <c r="F78" s="45" t="s">
        <v>80</v>
      </c>
      <c r="G78" s="45">
        <v>9555.2199999999993</v>
      </c>
      <c r="H78" s="45" t="s">
        <v>81</v>
      </c>
      <c r="I78" s="46">
        <v>38174</v>
      </c>
      <c r="J78" s="46">
        <v>43473</v>
      </c>
      <c r="K78" s="45" t="s">
        <v>81</v>
      </c>
      <c r="L78" s="45"/>
      <c r="M78" s="45"/>
      <c r="N78" s="45" t="s">
        <v>82</v>
      </c>
      <c r="O78" s="45"/>
      <c r="P78" s="45" t="s">
        <v>81</v>
      </c>
      <c r="Q78" s="46">
        <v>41515</v>
      </c>
      <c r="R78" s="46">
        <v>40879</v>
      </c>
      <c r="S78" s="45" t="s">
        <v>96</v>
      </c>
      <c r="T78" s="45" t="s">
        <v>97</v>
      </c>
      <c r="U78" s="45" t="s">
        <v>85</v>
      </c>
      <c r="V78" s="45" t="s">
        <v>176</v>
      </c>
      <c r="W78" s="45" t="s">
        <v>177</v>
      </c>
      <c r="X78" s="45" t="s">
        <v>178</v>
      </c>
      <c r="Y78" s="45" t="s">
        <v>179</v>
      </c>
      <c r="Z78" s="45" t="s">
        <v>180</v>
      </c>
      <c r="AA78" s="45"/>
      <c r="AB78" s="46">
        <v>43475</v>
      </c>
      <c r="AC78" s="47"/>
      <c r="AD78" s="46">
        <v>43605</v>
      </c>
      <c r="AE78" s="52">
        <v>44972</v>
      </c>
      <c r="AF78" s="45"/>
      <c r="AG78" s="45" t="s">
        <v>92</v>
      </c>
      <c r="AH78" s="45" t="s">
        <v>104</v>
      </c>
    </row>
    <row r="79" spans="1:34" ht="69.95" customHeight="1" x14ac:dyDescent="0.25">
      <c r="A79" s="44" t="s">
        <v>871</v>
      </c>
      <c r="B79" s="45" t="s">
        <v>872</v>
      </c>
      <c r="C79" s="45" t="s">
        <v>873</v>
      </c>
      <c r="D79" s="45">
        <v>79</v>
      </c>
      <c r="E79" s="45" t="s">
        <v>173</v>
      </c>
      <c r="F79" s="45" t="s">
        <v>80</v>
      </c>
      <c r="G79" s="45">
        <v>24512.799999999999</v>
      </c>
      <c r="H79" s="45" t="s">
        <v>874</v>
      </c>
      <c r="I79" s="46">
        <v>38198</v>
      </c>
      <c r="J79" s="46">
        <v>43553</v>
      </c>
      <c r="K79" s="45" t="s">
        <v>81</v>
      </c>
      <c r="L79" s="45"/>
      <c r="M79" s="45"/>
      <c r="N79" s="45" t="s">
        <v>82</v>
      </c>
      <c r="O79" s="45"/>
      <c r="P79" s="45" t="s">
        <v>81</v>
      </c>
      <c r="Q79" s="46" t="s">
        <v>875</v>
      </c>
      <c r="R79" s="46">
        <v>42838</v>
      </c>
      <c r="S79" s="45" t="s">
        <v>83</v>
      </c>
      <c r="T79" s="45" t="s">
        <v>855</v>
      </c>
      <c r="U79" s="45" t="s">
        <v>85</v>
      </c>
      <c r="V79" s="45" t="s">
        <v>855</v>
      </c>
      <c r="W79" s="45" t="s">
        <v>876</v>
      </c>
      <c r="X79" s="45" t="s">
        <v>857</v>
      </c>
      <c r="Y79" s="45" t="s">
        <v>858</v>
      </c>
      <c r="Z79" s="45" t="s">
        <v>859</v>
      </c>
      <c r="AA79" s="45"/>
      <c r="AB79" s="46">
        <v>44295</v>
      </c>
      <c r="AC79" s="47"/>
      <c r="AD79" s="46">
        <v>44341</v>
      </c>
      <c r="AE79" s="46">
        <v>45436</v>
      </c>
      <c r="AF79" s="45"/>
      <c r="AG79" s="45" t="s">
        <v>806</v>
      </c>
      <c r="AH79" s="45" t="s">
        <v>104</v>
      </c>
    </row>
    <row r="80" spans="1:34" ht="69.95" customHeight="1" thickBot="1" x14ac:dyDescent="0.3">
      <c r="A80" s="53" t="s">
        <v>181</v>
      </c>
      <c r="B80" s="54" t="s">
        <v>182</v>
      </c>
      <c r="C80" s="54">
        <v>16</v>
      </c>
      <c r="D80" s="54">
        <v>16</v>
      </c>
      <c r="E80" s="54" t="s">
        <v>173</v>
      </c>
      <c r="F80" s="54" t="s">
        <v>80</v>
      </c>
      <c r="G80" s="54">
        <v>8128.04</v>
      </c>
      <c r="H80" s="54" t="s">
        <v>81</v>
      </c>
      <c r="I80" s="55">
        <v>38174</v>
      </c>
      <c r="J80" s="55">
        <v>43473</v>
      </c>
      <c r="K80" s="54" t="s">
        <v>85</v>
      </c>
      <c r="L80" s="54" t="s">
        <v>137</v>
      </c>
      <c r="M80" s="54"/>
      <c r="N80" s="54" t="s">
        <v>82</v>
      </c>
      <c r="O80" s="54"/>
      <c r="P80" s="54" t="s">
        <v>81</v>
      </c>
      <c r="Q80" s="55">
        <v>40645</v>
      </c>
      <c r="R80" s="55">
        <v>40994</v>
      </c>
      <c r="S80" s="54" t="s">
        <v>96</v>
      </c>
      <c r="T80" s="54" t="s">
        <v>97</v>
      </c>
      <c r="U80" s="54" t="s">
        <v>85</v>
      </c>
      <c r="V80" s="54" t="s">
        <v>114</v>
      </c>
      <c r="W80" s="54" t="s">
        <v>183</v>
      </c>
      <c r="X80" s="54" t="s">
        <v>184</v>
      </c>
      <c r="Y80" s="54" t="s">
        <v>185</v>
      </c>
      <c r="Z80" s="54" t="s">
        <v>186</v>
      </c>
      <c r="AA80" s="54"/>
      <c r="AB80" s="55">
        <v>44104</v>
      </c>
      <c r="AC80" s="56"/>
      <c r="AD80" s="55">
        <v>44154</v>
      </c>
      <c r="AE80" s="55">
        <v>45337</v>
      </c>
      <c r="AF80" s="54"/>
      <c r="AG80" s="54" t="s">
        <v>92</v>
      </c>
      <c r="AH80" s="54" t="s">
        <v>104</v>
      </c>
    </row>
    <row r="81" spans="1:34" ht="69.95" customHeight="1" x14ac:dyDescent="0.25">
      <c r="A81" s="57" t="s">
        <v>1262</v>
      </c>
      <c r="B81" s="58" t="s">
        <v>1263</v>
      </c>
      <c r="C81" s="58">
        <v>17</v>
      </c>
      <c r="D81" s="58">
        <v>17</v>
      </c>
      <c r="E81" s="58" t="s">
        <v>173</v>
      </c>
      <c r="F81" s="58" t="s">
        <v>80</v>
      </c>
      <c r="G81" s="58">
        <v>9284.19</v>
      </c>
      <c r="H81" s="58" t="s">
        <v>81</v>
      </c>
      <c r="I81" s="59">
        <v>37859</v>
      </c>
      <c r="J81" s="59">
        <v>43473</v>
      </c>
      <c r="K81" s="58" t="s">
        <v>85</v>
      </c>
      <c r="L81" s="58" t="s">
        <v>1225</v>
      </c>
      <c r="M81" s="58" t="s">
        <v>1264</v>
      </c>
      <c r="N81" s="58" t="s">
        <v>82</v>
      </c>
      <c r="O81" s="58"/>
      <c r="P81" s="58" t="s">
        <v>81</v>
      </c>
      <c r="Q81" s="59">
        <v>40602</v>
      </c>
      <c r="R81" s="59">
        <v>43608</v>
      </c>
      <c r="S81" s="58" t="s">
        <v>96</v>
      </c>
      <c r="T81" s="58" t="s">
        <v>1188</v>
      </c>
      <c r="U81" s="58" t="s">
        <v>85</v>
      </c>
      <c r="V81" s="58" t="s">
        <v>114</v>
      </c>
      <c r="W81" s="58" t="s">
        <v>183</v>
      </c>
      <c r="X81" s="58" t="s">
        <v>184</v>
      </c>
      <c r="Y81" s="58" t="s">
        <v>185</v>
      </c>
      <c r="Z81" s="58" t="s">
        <v>186</v>
      </c>
      <c r="AA81" s="58"/>
      <c r="AB81" s="59">
        <v>44211</v>
      </c>
      <c r="AC81" s="60">
        <v>44831</v>
      </c>
      <c r="AD81" s="59">
        <v>44306</v>
      </c>
      <c r="AE81" s="59">
        <v>45402</v>
      </c>
      <c r="AF81" s="58"/>
      <c r="AG81" s="58" t="s">
        <v>1185</v>
      </c>
      <c r="AH81" s="58" t="s">
        <v>104</v>
      </c>
    </row>
    <row r="82" spans="1:34" ht="69.95" customHeight="1" x14ac:dyDescent="0.25">
      <c r="A82" s="100" t="s">
        <v>1377</v>
      </c>
      <c r="B82" s="101" t="s">
        <v>1378</v>
      </c>
      <c r="C82" s="45"/>
      <c r="D82" s="45"/>
      <c r="E82" s="45"/>
      <c r="F82" s="45"/>
      <c r="G82" s="45"/>
      <c r="H82" s="45"/>
      <c r="I82" s="46"/>
      <c r="J82" s="46"/>
      <c r="K82" s="45"/>
      <c r="L82" s="45"/>
      <c r="M82" s="45"/>
      <c r="N82" s="45"/>
      <c r="O82" s="45"/>
      <c r="P82" s="45"/>
      <c r="Q82" s="46"/>
      <c r="R82" s="46"/>
      <c r="S82" s="45"/>
      <c r="T82" s="58"/>
      <c r="U82" s="45"/>
      <c r="V82" s="45"/>
      <c r="W82" s="45"/>
      <c r="X82" s="45"/>
      <c r="Y82" s="45"/>
      <c r="Z82" s="45"/>
      <c r="AA82" s="45"/>
      <c r="AB82" s="46"/>
      <c r="AC82" s="47"/>
      <c r="AD82" s="46"/>
      <c r="AE82" s="46"/>
      <c r="AF82" s="45"/>
      <c r="AG82" s="45"/>
      <c r="AH82" s="45"/>
    </row>
    <row r="83" spans="1:34" ht="69.95" customHeight="1" x14ac:dyDescent="0.25">
      <c r="A83" s="100" t="s">
        <v>1379</v>
      </c>
      <c r="B83" s="101" t="s">
        <v>1380</v>
      </c>
      <c r="C83" s="45"/>
      <c r="D83" s="45"/>
      <c r="E83" s="45"/>
      <c r="F83" s="45"/>
      <c r="G83" s="45"/>
      <c r="H83" s="45"/>
      <c r="I83" s="46"/>
      <c r="J83" s="46"/>
      <c r="K83" s="45"/>
      <c r="L83" s="45"/>
      <c r="M83" s="45"/>
      <c r="N83" s="45"/>
      <c r="O83" s="45"/>
      <c r="P83" s="45"/>
      <c r="Q83" s="46"/>
      <c r="R83" s="46"/>
      <c r="S83" s="45"/>
      <c r="T83" s="58"/>
      <c r="U83" s="45"/>
      <c r="V83" s="45"/>
      <c r="W83" s="45"/>
      <c r="X83" s="45"/>
      <c r="Y83" s="45"/>
      <c r="Z83" s="45"/>
      <c r="AA83" s="45"/>
      <c r="AB83" s="46"/>
      <c r="AC83" s="47"/>
      <c r="AD83" s="46"/>
      <c r="AE83" s="46"/>
      <c r="AF83" s="45"/>
      <c r="AG83" s="45"/>
      <c r="AH83" s="45"/>
    </row>
    <row r="84" spans="1:34" ht="69.95" customHeight="1" x14ac:dyDescent="0.25">
      <c r="A84" s="44" t="s">
        <v>877</v>
      </c>
      <c r="B84" s="45" t="s">
        <v>878</v>
      </c>
      <c r="C84" s="45" t="s">
        <v>879</v>
      </c>
      <c r="D84" s="45">
        <v>24</v>
      </c>
      <c r="E84" s="45" t="s">
        <v>79</v>
      </c>
      <c r="F84" s="45" t="s">
        <v>80</v>
      </c>
      <c r="G84" s="45">
        <v>5690.86</v>
      </c>
      <c r="H84" s="45" t="s">
        <v>27</v>
      </c>
      <c r="I84" s="46">
        <v>42304</v>
      </c>
      <c r="J84" s="46">
        <v>42304</v>
      </c>
      <c r="K84" s="45" t="s">
        <v>85</v>
      </c>
      <c r="L84" s="45" t="s">
        <v>634</v>
      </c>
      <c r="M84" s="45" t="s">
        <v>880</v>
      </c>
      <c r="N84" s="45" t="s">
        <v>881</v>
      </c>
      <c r="O84" s="45" t="s">
        <v>882</v>
      </c>
      <c r="P84" s="45" t="s">
        <v>81</v>
      </c>
      <c r="Q84" s="46">
        <v>42160</v>
      </c>
      <c r="R84" s="46">
        <v>39644</v>
      </c>
      <c r="S84" s="45" t="s">
        <v>83</v>
      </c>
      <c r="T84" s="58" t="s">
        <v>883</v>
      </c>
      <c r="U84" s="45" t="s">
        <v>81</v>
      </c>
      <c r="V84" s="45" t="s">
        <v>883</v>
      </c>
      <c r="W84" s="45" t="s">
        <v>884</v>
      </c>
      <c r="X84" s="45" t="s">
        <v>885</v>
      </c>
      <c r="Y84" s="45" t="s">
        <v>886</v>
      </c>
      <c r="Z84" s="45" t="s">
        <v>887</v>
      </c>
      <c r="AA84" s="45" t="s">
        <v>888</v>
      </c>
      <c r="AB84" s="46"/>
      <c r="AC84" s="47"/>
      <c r="AD84" s="46"/>
      <c r="AE84" s="46"/>
      <c r="AF84" s="45" t="s">
        <v>889</v>
      </c>
      <c r="AG84" s="45" t="s">
        <v>890</v>
      </c>
      <c r="AH84" s="45" t="s">
        <v>522</v>
      </c>
    </row>
    <row r="85" spans="1:34" ht="69.95" customHeight="1" x14ac:dyDescent="0.25">
      <c r="A85" s="44" t="s">
        <v>891</v>
      </c>
      <c r="B85" s="45" t="s">
        <v>892</v>
      </c>
      <c r="C85" s="45" t="s">
        <v>879</v>
      </c>
      <c r="D85" s="45">
        <v>24</v>
      </c>
      <c r="E85" s="45" t="s">
        <v>79</v>
      </c>
      <c r="F85" s="45" t="s">
        <v>80</v>
      </c>
      <c r="G85" s="45">
        <v>8006.38</v>
      </c>
      <c r="H85" s="45" t="s">
        <v>27</v>
      </c>
      <c r="I85" s="46">
        <v>42304</v>
      </c>
      <c r="J85" s="46">
        <v>44389</v>
      </c>
      <c r="K85" s="45" t="s">
        <v>81</v>
      </c>
      <c r="L85" s="45" t="s">
        <v>893</v>
      </c>
      <c r="M85" s="45"/>
      <c r="N85" s="45" t="s">
        <v>82</v>
      </c>
      <c r="O85" s="45"/>
      <c r="P85" s="45" t="s">
        <v>81</v>
      </c>
      <c r="Q85" s="46">
        <v>42698</v>
      </c>
      <c r="R85" s="46">
        <v>43138</v>
      </c>
      <c r="S85" s="45" t="s">
        <v>83</v>
      </c>
      <c r="T85" s="58" t="s">
        <v>883</v>
      </c>
      <c r="U85" s="45" t="s">
        <v>85</v>
      </c>
      <c r="V85" s="45" t="s">
        <v>894</v>
      </c>
      <c r="W85" s="45" t="s">
        <v>895</v>
      </c>
      <c r="X85" s="45" t="s">
        <v>896</v>
      </c>
      <c r="Y85" s="45" t="s">
        <v>897</v>
      </c>
      <c r="Z85" s="45" t="s">
        <v>898</v>
      </c>
      <c r="AA85" s="45" t="s">
        <v>888</v>
      </c>
      <c r="AB85" s="46" t="s">
        <v>899</v>
      </c>
      <c r="AC85" s="47"/>
      <c r="AD85" s="46">
        <v>44197</v>
      </c>
      <c r="AE85" s="48">
        <v>45291</v>
      </c>
      <c r="AF85" s="45"/>
      <c r="AG85" s="45" t="s">
        <v>890</v>
      </c>
      <c r="AH85" s="45" t="s">
        <v>522</v>
      </c>
    </row>
    <row r="86" spans="1:34" ht="69.95" customHeight="1" x14ac:dyDescent="0.25">
      <c r="A86" s="44" t="s">
        <v>900</v>
      </c>
      <c r="B86" s="45" t="s">
        <v>901</v>
      </c>
      <c r="C86" s="45" t="s">
        <v>902</v>
      </c>
      <c r="D86" s="45">
        <v>24</v>
      </c>
      <c r="E86" s="45" t="s">
        <v>79</v>
      </c>
      <c r="F86" s="45" t="s">
        <v>80</v>
      </c>
      <c r="G86" s="45">
        <v>5833.03</v>
      </c>
      <c r="H86" s="45" t="s">
        <v>27</v>
      </c>
      <c r="I86" s="46">
        <v>41963</v>
      </c>
      <c r="J86" s="46">
        <v>44536</v>
      </c>
      <c r="K86" s="45" t="s">
        <v>81</v>
      </c>
      <c r="L86" s="45" t="s">
        <v>893</v>
      </c>
      <c r="M86" s="45"/>
      <c r="N86" s="45" t="s">
        <v>82</v>
      </c>
      <c r="O86" s="45"/>
      <c r="P86" s="45" t="s">
        <v>81</v>
      </c>
      <c r="Q86" s="46">
        <v>41114</v>
      </c>
      <c r="R86" s="46">
        <v>43158</v>
      </c>
      <c r="S86" s="45" t="s">
        <v>83</v>
      </c>
      <c r="T86" s="58" t="s">
        <v>883</v>
      </c>
      <c r="U86" s="45" t="s">
        <v>85</v>
      </c>
      <c r="V86" s="45" t="s">
        <v>903</v>
      </c>
      <c r="W86" s="45" t="s">
        <v>895</v>
      </c>
      <c r="X86" s="45" t="s">
        <v>896</v>
      </c>
      <c r="Y86" s="45" t="s">
        <v>904</v>
      </c>
      <c r="Z86" s="45" t="s">
        <v>905</v>
      </c>
      <c r="AA86" s="45" t="s">
        <v>888</v>
      </c>
      <c r="AB86" s="46" t="s">
        <v>899</v>
      </c>
      <c r="AC86" s="47"/>
      <c r="AD86" s="46">
        <v>44197</v>
      </c>
      <c r="AE86" s="48">
        <v>45291</v>
      </c>
      <c r="AF86" s="45"/>
      <c r="AG86" s="45" t="s">
        <v>890</v>
      </c>
      <c r="AH86" s="45" t="s">
        <v>522</v>
      </c>
    </row>
    <row r="87" spans="1:34" ht="69.95" customHeight="1" x14ac:dyDescent="0.25">
      <c r="A87" s="44" t="s">
        <v>906</v>
      </c>
      <c r="B87" s="45" t="s">
        <v>907</v>
      </c>
      <c r="C87" s="45" t="s">
        <v>908</v>
      </c>
      <c r="D87" s="45">
        <v>24</v>
      </c>
      <c r="E87" s="45" t="s">
        <v>79</v>
      </c>
      <c r="F87" s="45" t="s">
        <v>80</v>
      </c>
      <c r="G87" s="45">
        <v>3396.47</v>
      </c>
      <c r="H87" s="45" t="s">
        <v>27</v>
      </c>
      <c r="I87" s="46">
        <v>42464</v>
      </c>
      <c r="J87" s="46">
        <v>42464</v>
      </c>
      <c r="K87" s="45" t="s">
        <v>81</v>
      </c>
      <c r="L87" s="45" t="s">
        <v>893</v>
      </c>
      <c r="M87" s="45"/>
      <c r="N87" s="45" t="s">
        <v>82</v>
      </c>
      <c r="O87" s="45"/>
      <c r="P87" s="45" t="s">
        <v>81</v>
      </c>
      <c r="Q87" s="46">
        <v>41333</v>
      </c>
      <c r="R87" s="46">
        <v>43609</v>
      </c>
      <c r="S87" s="45" t="s">
        <v>83</v>
      </c>
      <c r="T87" s="58" t="s">
        <v>909</v>
      </c>
      <c r="U87" s="45" t="s">
        <v>85</v>
      </c>
      <c r="V87" s="45" t="s">
        <v>909</v>
      </c>
      <c r="W87" s="45" t="s">
        <v>910</v>
      </c>
      <c r="X87" s="45" t="s">
        <v>286</v>
      </c>
      <c r="Y87" s="45" t="s">
        <v>911</v>
      </c>
      <c r="Z87" s="45" t="s">
        <v>912</v>
      </c>
      <c r="AA87" s="45" t="s">
        <v>913</v>
      </c>
      <c r="AB87" s="46">
        <v>43812</v>
      </c>
      <c r="AC87" s="47"/>
      <c r="AD87" s="46">
        <v>43831</v>
      </c>
      <c r="AE87" s="48">
        <v>44926</v>
      </c>
      <c r="AF87" s="45" t="s">
        <v>914</v>
      </c>
      <c r="AG87" s="45" t="s">
        <v>890</v>
      </c>
      <c r="AH87" s="45" t="s">
        <v>522</v>
      </c>
    </row>
    <row r="88" spans="1:34" ht="69.95" customHeight="1" x14ac:dyDescent="0.25">
      <c r="A88" s="44" t="s">
        <v>915</v>
      </c>
      <c r="B88" s="45" t="s">
        <v>916</v>
      </c>
      <c r="C88" s="45">
        <v>24</v>
      </c>
      <c r="D88" s="45">
        <v>24</v>
      </c>
      <c r="E88" s="45" t="s">
        <v>79</v>
      </c>
      <c r="F88" s="45" t="s">
        <v>80</v>
      </c>
      <c r="G88" s="45">
        <v>3689.86</v>
      </c>
      <c r="H88" s="45" t="s">
        <v>27</v>
      </c>
      <c r="I88" s="46">
        <v>42369</v>
      </c>
      <c r="J88" s="46">
        <v>43325</v>
      </c>
      <c r="K88" s="45" t="s">
        <v>81</v>
      </c>
      <c r="L88" s="45" t="s">
        <v>893</v>
      </c>
      <c r="M88" s="45"/>
      <c r="N88" s="45" t="s">
        <v>82</v>
      </c>
      <c r="O88" s="45"/>
      <c r="P88" s="45" t="s">
        <v>81</v>
      </c>
      <c r="Q88" s="46">
        <v>41333</v>
      </c>
      <c r="R88" s="46">
        <v>43440</v>
      </c>
      <c r="S88" s="45" t="s">
        <v>96</v>
      </c>
      <c r="T88" s="58" t="s">
        <v>96</v>
      </c>
      <c r="U88" s="45" t="s">
        <v>85</v>
      </c>
      <c r="V88" s="45" t="s">
        <v>917</v>
      </c>
      <c r="W88" s="45" t="s">
        <v>918</v>
      </c>
      <c r="X88" s="45" t="s">
        <v>857</v>
      </c>
      <c r="Y88" s="45" t="s">
        <v>919</v>
      </c>
      <c r="Z88" s="45" t="s">
        <v>920</v>
      </c>
      <c r="AA88" s="45" t="s">
        <v>921</v>
      </c>
      <c r="AB88" s="46">
        <v>44523</v>
      </c>
      <c r="AC88" s="47"/>
      <c r="AD88" s="46">
        <v>44539</v>
      </c>
      <c r="AE88" s="46">
        <v>44994</v>
      </c>
      <c r="AF88" s="45" t="s">
        <v>922</v>
      </c>
      <c r="AG88" s="45" t="s">
        <v>890</v>
      </c>
      <c r="AH88" s="45" t="s">
        <v>522</v>
      </c>
    </row>
    <row r="89" spans="1:34" ht="69.95" customHeight="1" x14ac:dyDescent="0.25">
      <c r="A89" s="44" t="s">
        <v>923</v>
      </c>
      <c r="B89" s="45" t="s">
        <v>924</v>
      </c>
      <c r="C89" s="45">
        <v>24</v>
      </c>
      <c r="D89" s="45">
        <v>24</v>
      </c>
      <c r="E89" s="45" t="s">
        <v>79</v>
      </c>
      <c r="F89" s="45" t="s">
        <v>80</v>
      </c>
      <c r="G89" s="45">
        <v>428.15</v>
      </c>
      <c r="H89" s="45" t="s">
        <v>27</v>
      </c>
      <c r="I89" s="46">
        <v>42733</v>
      </c>
      <c r="J89" s="46">
        <v>42733</v>
      </c>
      <c r="K89" s="45" t="s">
        <v>81</v>
      </c>
      <c r="L89" s="45" t="s">
        <v>893</v>
      </c>
      <c r="M89" s="45"/>
      <c r="N89" s="45" t="s">
        <v>82</v>
      </c>
      <c r="O89" s="45"/>
      <c r="P89" s="45" t="s">
        <v>81</v>
      </c>
      <c r="Q89" s="46">
        <v>41773</v>
      </c>
      <c r="R89" s="46">
        <v>43440</v>
      </c>
      <c r="S89" s="45" t="s">
        <v>96</v>
      </c>
      <c r="T89" s="58" t="s">
        <v>96</v>
      </c>
      <c r="U89" s="45" t="s">
        <v>85</v>
      </c>
      <c r="V89" s="45" t="s">
        <v>917</v>
      </c>
      <c r="W89" s="45" t="s">
        <v>925</v>
      </c>
      <c r="X89" s="45" t="s">
        <v>926</v>
      </c>
      <c r="Y89" s="45" t="s">
        <v>927</v>
      </c>
      <c r="Z89" s="45" t="s">
        <v>928</v>
      </c>
      <c r="AA89" s="45" t="s">
        <v>929</v>
      </c>
      <c r="AB89" s="46">
        <v>44516</v>
      </c>
      <c r="AC89" s="47"/>
      <c r="AD89" s="46">
        <v>44539</v>
      </c>
      <c r="AE89" s="46">
        <v>44994</v>
      </c>
      <c r="AF89" s="45"/>
      <c r="AG89" s="45" t="s">
        <v>890</v>
      </c>
      <c r="AH89" s="45" t="s">
        <v>522</v>
      </c>
    </row>
    <row r="90" spans="1:34" ht="69.95" customHeight="1" x14ac:dyDescent="0.25">
      <c r="A90" s="44" t="s">
        <v>930</v>
      </c>
      <c r="B90" s="45" t="s">
        <v>931</v>
      </c>
      <c r="C90" s="45">
        <v>24</v>
      </c>
      <c r="D90" s="45">
        <v>24</v>
      </c>
      <c r="E90" s="45" t="s">
        <v>79</v>
      </c>
      <c r="F90" s="45" t="s">
        <v>80</v>
      </c>
      <c r="G90" s="45">
        <v>5522.3</v>
      </c>
      <c r="H90" s="45" t="s">
        <v>27</v>
      </c>
      <c r="I90" s="46">
        <v>40701</v>
      </c>
      <c r="J90" s="46">
        <v>40701</v>
      </c>
      <c r="K90" s="45" t="s">
        <v>81</v>
      </c>
      <c r="L90" s="45" t="s">
        <v>893</v>
      </c>
      <c r="M90" s="45"/>
      <c r="N90" s="45" t="s">
        <v>82</v>
      </c>
      <c r="O90" s="45" t="s">
        <v>932</v>
      </c>
      <c r="P90" s="45" t="s">
        <v>81</v>
      </c>
      <c r="Q90" s="46">
        <v>43138</v>
      </c>
      <c r="R90" s="46">
        <v>43138</v>
      </c>
      <c r="S90" s="45" t="s">
        <v>83</v>
      </c>
      <c r="T90" s="58" t="s">
        <v>933</v>
      </c>
      <c r="U90" s="45" t="s">
        <v>85</v>
      </c>
      <c r="V90" s="45" t="s">
        <v>917</v>
      </c>
      <c r="W90" s="45" t="s">
        <v>925</v>
      </c>
      <c r="X90" s="45" t="s">
        <v>926</v>
      </c>
      <c r="Y90" s="45" t="s">
        <v>927</v>
      </c>
      <c r="Z90" s="45" t="s">
        <v>928</v>
      </c>
      <c r="AA90" s="45" t="s">
        <v>934</v>
      </c>
      <c r="AB90" s="46" t="s">
        <v>935</v>
      </c>
      <c r="AC90" s="47"/>
      <c r="AD90" s="46" t="s">
        <v>936</v>
      </c>
      <c r="AE90" s="46" t="s">
        <v>937</v>
      </c>
      <c r="AF90" s="45" t="s">
        <v>938</v>
      </c>
      <c r="AG90" s="45" t="s">
        <v>890</v>
      </c>
      <c r="AH90" s="45" t="s">
        <v>522</v>
      </c>
    </row>
    <row r="91" spans="1:34" ht="69.95" customHeight="1" x14ac:dyDescent="0.25">
      <c r="A91" s="44" t="s">
        <v>939</v>
      </c>
      <c r="B91" s="45" t="s">
        <v>940</v>
      </c>
      <c r="C91" s="45">
        <v>24</v>
      </c>
      <c r="D91" s="45">
        <v>24</v>
      </c>
      <c r="E91" s="45" t="s">
        <v>79</v>
      </c>
      <c r="F91" s="45" t="s">
        <v>80</v>
      </c>
      <c r="G91" s="45">
        <v>598.66999999999996</v>
      </c>
      <c r="H91" s="45" t="s">
        <v>27</v>
      </c>
      <c r="I91" s="46">
        <v>41934</v>
      </c>
      <c r="J91" s="46">
        <v>41934</v>
      </c>
      <c r="K91" s="45" t="s">
        <v>85</v>
      </c>
      <c r="L91" s="45" t="s">
        <v>941</v>
      </c>
      <c r="M91" s="45" t="s">
        <v>942</v>
      </c>
      <c r="N91" s="45" t="s">
        <v>82</v>
      </c>
      <c r="O91" s="45"/>
      <c r="P91" s="45" t="s">
        <v>81</v>
      </c>
      <c r="Q91" s="46">
        <v>43138</v>
      </c>
      <c r="R91" s="46">
        <v>43138</v>
      </c>
      <c r="S91" s="45" t="s">
        <v>83</v>
      </c>
      <c r="T91" s="58" t="s">
        <v>943</v>
      </c>
      <c r="U91" s="45" t="s">
        <v>85</v>
      </c>
      <c r="V91" s="45" t="s">
        <v>917</v>
      </c>
      <c r="W91" s="45" t="s">
        <v>925</v>
      </c>
      <c r="X91" s="45" t="s">
        <v>926</v>
      </c>
      <c r="Y91" s="45" t="s">
        <v>927</v>
      </c>
      <c r="Z91" s="45" t="s">
        <v>928</v>
      </c>
      <c r="AA91" s="45" t="s">
        <v>934</v>
      </c>
      <c r="AB91" s="46" t="s">
        <v>944</v>
      </c>
      <c r="AC91" s="47"/>
      <c r="AD91" s="46" t="s">
        <v>936</v>
      </c>
      <c r="AE91" s="46" t="s">
        <v>937</v>
      </c>
      <c r="AF91" s="45"/>
      <c r="AG91" s="45" t="s">
        <v>890</v>
      </c>
      <c r="AH91" s="45" t="s">
        <v>522</v>
      </c>
    </row>
    <row r="92" spans="1:34" ht="69.95" customHeight="1" x14ac:dyDescent="0.25">
      <c r="A92" s="44" t="s">
        <v>945</v>
      </c>
      <c r="B92" s="45" t="s">
        <v>946</v>
      </c>
      <c r="C92" s="45">
        <v>24</v>
      </c>
      <c r="D92" s="45">
        <v>24</v>
      </c>
      <c r="E92" s="45" t="s">
        <v>79</v>
      </c>
      <c r="F92" s="45" t="s">
        <v>80</v>
      </c>
      <c r="G92" s="45">
        <v>449.29</v>
      </c>
      <c r="H92" s="45" t="s">
        <v>27</v>
      </c>
      <c r="I92" s="46">
        <v>41842</v>
      </c>
      <c r="J92" s="46">
        <v>41842</v>
      </c>
      <c r="K92" s="45" t="s">
        <v>85</v>
      </c>
      <c r="L92" s="45" t="s">
        <v>634</v>
      </c>
      <c r="M92" s="45" t="s">
        <v>947</v>
      </c>
      <c r="N92" s="45" t="s">
        <v>82</v>
      </c>
      <c r="O92" s="45"/>
      <c r="P92" s="45" t="s">
        <v>81</v>
      </c>
      <c r="Q92" s="46">
        <v>43413</v>
      </c>
      <c r="R92" s="46">
        <v>43440</v>
      </c>
      <c r="S92" s="45" t="s">
        <v>83</v>
      </c>
      <c r="T92" s="45" t="s">
        <v>883</v>
      </c>
      <c r="U92" s="45" t="s">
        <v>85</v>
      </c>
      <c r="V92" s="45" t="s">
        <v>883</v>
      </c>
      <c r="W92" s="45" t="s">
        <v>884</v>
      </c>
      <c r="X92" s="45" t="s">
        <v>885</v>
      </c>
      <c r="Y92" s="45" t="s">
        <v>886</v>
      </c>
      <c r="Z92" s="45" t="s">
        <v>887</v>
      </c>
      <c r="AA92" s="45"/>
      <c r="AB92" s="46">
        <v>44631</v>
      </c>
      <c r="AC92" s="47"/>
      <c r="AD92" s="46">
        <v>44562</v>
      </c>
      <c r="AE92" s="48">
        <v>45657</v>
      </c>
      <c r="AF92" s="45"/>
      <c r="AG92" s="45" t="s">
        <v>890</v>
      </c>
      <c r="AH92" s="45" t="s">
        <v>522</v>
      </c>
    </row>
    <row r="93" spans="1:34" ht="69.95" customHeight="1" x14ac:dyDescent="0.25">
      <c r="A93" s="44" t="s">
        <v>948</v>
      </c>
      <c r="B93" s="45" t="s">
        <v>949</v>
      </c>
      <c r="C93" s="45">
        <v>24</v>
      </c>
      <c r="D93" s="45">
        <v>24</v>
      </c>
      <c r="E93" s="45" t="s">
        <v>79</v>
      </c>
      <c r="F93" s="45" t="s">
        <v>80</v>
      </c>
      <c r="G93" s="45">
        <v>672.96</v>
      </c>
      <c r="H93" s="45" t="s">
        <v>27</v>
      </c>
      <c r="I93" s="46">
        <v>38950</v>
      </c>
      <c r="J93" s="46">
        <v>42765</v>
      </c>
      <c r="K93" s="45" t="s">
        <v>81</v>
      </c>
      <c r="L93" s="45" t="s">
        <v>893</v>
      </c>
      <c r="M93" s="45"/>
      <c r="N93" s="45" t="s">
        <v>82</v>
      </c>
      <c r="O93" s="45"/>
      <c r="P93" s="45" t="s">
        <v>81</v>
      </c>
      <c r="Q93" s="46">
        <v>40569</v>
      </c>
      <c r="R93" s="46">
        <v>43609</v>
      </c>
      <c r="S93" s="45" t="s">
        <v>96</v>
      </c>
      <c r="T93" s="45" t="s">
        <v>96</v>
      </c>
      <c r="U93" s="45" t="s">
        <v>85</v>
      </c>
      <c r="V93" s="45" t="s">
        <v>917</v>
      </c>
      <c r="W93" s="45" t="s">
        <v>950</v>
      </c>
      <c r="X93" s="45" t="s">
        <v>951</v>
      </c>
      <c r="Y93" s="45" t="s">
        <v>952</v>
      </c>
      <c r="Z93" s="45" t="s">
        <v>953</v>
      </c>
      <c r="AA93" s="45"/>
      <c r="AB93" s="46">
        <v>44530</v>
      </c>
      <c r="AC93" s="47"/>
      <c r="AD93" s="46">
        <v>44539</v>
      </c>
      <c r="AE93" s="46">
        <v>44994</v>
      </c>
      <c r="AF93" s="45"/>
      <c r="AG93" s="45" t="s">
        <v>890</v>
      </c>
      <c r="AH93" s="45" t="s">
        <v>522</v>
      </c>
    </row>
    <row r="94" spans="1:34" ht="69.95" customHeight="1" x14ac:dyDescent="0.25">
      <c r="A94" s="44" t="s">
        <v>954</v>
      </c>
      <c r="B94" s="45" t="s">
        <v>955</v>
      </c>
      <c r="C94" s="45">
        <v>24</v>
      </c>
      <c r="D94" s="45">
        <v>24</v>
      </c>
      <c r="E94" s="45" t="s">
        <v>79</v>
      </c>
      <c r="F94" s="45" t="s">
        <v>80</v>
      </c>
      <c r="G94" s="45">
        <v>269.05</v>
      </c>
      <c r="H94" s="45" t="s">
        <v>27</v>
      </c>
      <c r="I94" s="46">
        <v>41926</v>
      </c>
      <c r="J94" s="46">
        <v>41926</v>
      </c>
      <c r="K94" s="45" t="s">
        <v>85</v>
      </c>
      <c r="L94" s="45" t="s">
        <v>956</v>
      </c>
      <c r="M94" s="45" t="s">
        <v>957</v>
      </c>
      <c r="N94" s="45" t="s">
        <v>82</v>
      </c>
      <c r="O94" s="45"/>
      <c r="P94" s="45" t="s">
        <v>81</v>
      </c>
      <c r="Q94" s="46">
        <v>43138</v>
      </c>
      <c r="R94" s="46">
        <v>43138</v>
      </c>
      <c r="S94" s="45" t="s">
        <v>96</v>
      </c>
      <c r="T94" s="58" t="s">
        <v>96</v>
      </c>
      <c r="U94" s="45" t="s">
        <v>85</v>
      </c>
      <c r="V94" s="45" t="s">
        <v>917</v>
      </c>
      <c r="W94" s="45" t="s">
        <v>958</v>
      </c>
      <c r="X94" s="45" t="s">
        <v>959</v>
      </c>
      <c r="Y94" s="45" t="s">
        <v>960</v>
      </c>
      <c r="Z94" s="45" t="s">
        <v>961</v>
      </c>
      <c r="AA94" s="45"/>
      <c r="AB94" s="46">
        <v>44532</v>
      </c>
      <c r="AC94" s="47"/>
      <c r="AD94" s="46">
        <v>44539</v>
      </c>
      <c r="AE94" s="46">
        <v>44994</v>
      </c>
      <c r="AF94" s="45"/>
      <c r="AG94" s="45" t="s">
        <v>890</v>
      </c>
      <c r="AH94" s="45" t="s">
        <v>522</v>
      </c>
    </row>
    <row r="95" spans="1:34" ht="69.95" customHeight="1" x14ac:dyDescent="0.25">
      <c r="A95" s="44" t="s">
        <v>962</v>
      </c>
      <c r="B95" s="45" t="s">
        <v>963</v>
      </c>
      <c r="C95" s="45" t="s">
        <v>879</v>
      </c>
      <c r="D95" s="45">
        <v>24</v>
      </c>
      <c r="E95" s="45" t="s">
        <v>79</v>
      </c>
      <c r="F95" s="45" t="s">
        <v>80</v>
      </c>
      <c r="G95" s="45">
        <v>4525.71</v>
      </c>
      <c r="H95" s="45" t="s">
        <v>27</v>
      </c>
      <c r="I95" s="46">
        <v>42649</v>
      </c>
      <c r="J95" s="46">
        <v>43795</v>
      </c>
      <c r="K95" s="45" t="s">
        <v>81</v>
      </c>
      <c r="L95" s="45" t="s">
        <v>893</v>
      </c>
      <c r="M95" s="45"/>
      <c r="N95" s="45" t="s">
        <v>82</v>
      </c>
      <c r="O95" s="45"/>
      <c r="P95" s="45" t="s">
        <v>81</v>
      </c>
      <c r="Q95" s="46">
        <v>41773</v>
      </c>
      <c r="R95" s="46">
        <v>43440</v>
      </c>
      <c r="S95" s="45" t="s">
        <v>83</v>
      </c>
      <c r="T95" s="45" t="s">
        <v>964</v>
      </c>
      <c r="U95" s="45" t="s">
        <v>85</v>
      </c>
      <c r="V95" s="45" t="s">
        <v>965</v>
      </c>
      <c r="W95" s="45" t="s">
        <v>966</v>
      </c>
      <c r="X95" s="45" t="s">
        <v>967</v>
      </c>
      <c r="Y95" s="45" t="s">
        <v>968</v>
      </c>
      <c r="Z95" s="45" t="s">
        <v>969</v>
      </c>
      <c r="AA95" s="45" t="s">
        <v>970</v>
      </c>
      <c r="AB95" s="46">
        <v>43795</v>
      </c>
      <c r="AC95" s="47"/>
      <c r="AD95" s="46">
        <v>43831</v>
      </c>
      <c r="AE95" s="48">
        <v>44926</v>
      </c>
      <c r="AF95" s="45"/>
      <c r="AG95" s="45" t="s">
        <v>890</v>
      </c>
      <c r="AH95" s="45" t="s">
        <v>522</v>
      </c>
    </row>
    <row r="96" spans="1:34" ht="69.95" customHeight="1" x14ac:dyDescent="0.25">
      <c r="A96" s="44" t="s">
        <v>971</v>
      </c>
      <c r="B96" s="45" t="s">
        <v>972</v>
      </c>
      <c r="C96" s="45">
        <v>24</v>
      </c>
      <c r="D96" s="45">
        <v>24</v>
      </c>
      <c r="E96" s="45" t="s">
        <v>79</v>
      </c>
      <c r="F96" s="45" t="s">
        <v>80</v>
      </c>
      <c r="G96" s="45">
        <v>1196.45</v>
      </c>
      <c r="H96" s="45" t="s">
        <v>27</v>
      </c>
      <c r="I96" s="46">
        <v>42604</v>
      </c>
      <c r="J96" s="46">
        <v>43637</v>
      </c>
      <c r="K96" s="45" t="s">
        <v>81</v>
      </c>
      <c r="L96" s="45" t="s">
        <v>893</v>
      </c>
      <c r="M96" s="45"/>
      <c r="N96" s="45" t="s">
        <v>82</v>
      </c>
      <c r="O96" s="45"/>
      <c r="P96" s="45" t="s">
        <v>81</v>
      </c>
      <c r="Q96" s="46">
        <v>41773</v>
      </c>
      <c r="R96" s="46">
        <v>43440</v>
      </c>
      <c r="S96" s="45" t="s">
        <v>96</v>
      </c>
      <c r="T96" s="45" t="s">
        <v>96</v>
      </c>
      <c r="U96" s="45" t="s">
        <v>85</v>
      </c>
      <c r="V96" s="45" t="s">
        <v>917</v>
      </c>
      <c r="W96" s="45" t="s">
        <v>918</v>
      </c>
      <c r="X96" s="45" t="s">
        <v>857</v>
      </c>
      <c r="Y96" s="45" t="s">
        <v>919</v>
      </c>
      <c r="Z96" s="45" t="s">
        <v>920</v>
      </c>
      <c r="AA96" s="45"/>
      <c r="AB96" s="46">
        <v>44525</v>
      </c>
      <c r="AC96" s="47"/>
      <c r="AD96" s="46">
        <v>44539</v>
      </c>
      <c r="AE96" s="46">
        <v>44994</v>
      </c>
      <c r="AF96" s="45"/>
      <c r="AG96" s="45" t="s">
        <v>890</v>
      </c>
      <c r="AH96" s="45" t="s">
        <v>522</v>
      </c>
    </row>
    <row r="97" spans="1:34" ht="69.95" customHeight="1" x14ac:dyDescent="0.25">
      <c r="A97" s="44" t="s">
        <v>973</v>
      </c>
      <c r="B97" s="45" t="s">
        <v>974</v>
      </c>
      <c r="C97" s="45">
        <v>24</v>
      </c>
      <c r="D97" s="45">
        <v>24</v>
      </c>
      <c r="E97" s="45" t="s">
        <v>79</v>
      </c>
      <c r="F97" s="45" t="s">
        <v>80</v>
      </c>
      <c r="G97" s="45">
        <v>463.48</v>
      </c>
      <c r="H97" s="45" t="s">
        <v>27</v>
      </c>
      <c r="I97" s="46">
        <v>42627</v>
      </c>
      <c r="J97" s="46">
        <v>42627</v>
      </c>
      <c r="K97" s="45" t="s">
        <v>85</v>
      </c>
      <c r="L97" s="45" t="s">
        <v>941</v>
      </c>
      <c r="M97" s="45" t="s">
        <v>975</v>
      </c>
      <c r="N97" s="45" t="s">
        <v>82</v>
      </c>
      <c r="O97" s="45"/>
      <c r="P97" s="45" t="s">
        <v>81</v>
      </c>
      <c r="Q97" s="46">
        <v>40954</v>
      </c>
      <c r="R97" s="46">
        <v>43187</v>
      </c>
      <c r="S97" s="45" t="s">
        <v>96</v>
      </c>
      <c r="T97" s="45" t="s">
        <v>96</v>
      </c>
      <c r="U97" s="45" t="s">
        <v>85</v>
      </c>
      <c r="V97" s="45" t="s">
        <v>917</v>
      </c>
      <c r="W97" s="45" t="s">
        <v>918</v>
      </c>
      <c r="X97" s="45" t="s">
        <v>857</v>
      </c>
      <c r="Y97" s="45" t="s">
        <v>976</v>
      </c>
      <c r="Z97" s="45" t="s">
        <v>977</v>
      </c>
      <c r="AA97" s="45"/>
      <c r="AB97" s="46">
        <v>44536</v>
      </c>
      <c r="AC97" s="47"/>
      <c r="AD97" s="46">
        <v>44539</v>
      </c>
      <c r="AE97" s="46">
        <v>44994</v>
      </c>
      <c r="AF97" s="45"/>
      <c r="AG97" s="45" t="s">
        <v>890</v>
      </c>
      <c r="AH97" s="45" t="s">
        <v>522</v>
      </c>
    </row>
    <row r="98" spans="1:34" ht="69.95" customHeight="1" x14ac:dyDescent="0.25">
      <c r="A98" s="44" t="s">
        <v>978</v>
      </c>
      <c r="B98" s="45" t="s">
        <v>979</v>
      </c>
      <c r="C98" s="45">
        <v>24</v>
      </c>
      <c r="D98" s="45">
        <v>24</v>
      </c>
      <c r="E98" s="45" t="s">
        <v>79</v>
      </c>
      <c r="F98" s="45" t="s">
        <v>80</v>
      </c>
      <c r="G98" s="45">
        <v>68.86</v>
      </c>
      <c r="H98" s="45" t="s">
        <v>27</v>
      </c>
      <c r="I98" s="46">
        <v>42733</v>
      </c>
      <c r="J98" s="46">
        <v>42733</v>
      </c>
      <c r="K98" s="45" t="s">
        <v>81</v>
      </c>
      <c r="L98" s="45" t="s">
        <v>893</v>
      </c>
      <c r="M98" s="45"/>
      <c r="N98" s="45" t="s">
        <v>82</v>
      </c>
      <c r="O98" s="45"/>
      <c r="P98" s="45" t="s">
        <v>81</v>
      </c>
      <c r="Q98" s="46">
        <v>41774</v>
      </c>
      <c r="R98" s="46">
        <v>39847</v>
      </c>
      <c r="S98" s="45" t="s">
        <v>96</v>
      </c>
      <c r="T98" s="45" t="s">
        <v>96</v>
      </c>
      <c r="U98" s="45" t="s">
        <v>85</v>
      </c>
      <c r="V98" s="45" t="s">
        <v>917</v>
      </c>
      <c r="W98" s="45" t="s">
        <v>958</v>
      </c>
      <c r="X98" s="45" t="s">
        <v>959</v>
      </c>
      <c r="Y98" s="45" t="s">
        <v>980</v>
      </c>
      <c r="Z98" s="45" t="s">
        <v>977</v>
      </c>
      <c r="AA98" s="45"/>
      <c r="AB98" s="46">
        <v>44491</v>
      </c>
      <c r="AC98" s="47"/>
      <c r="AD98" s="46">
        <v>44539</v>
      </c>
      <c r="AE98" s="46">
        <v>44994</v>
      </c>
      <c r="AF98" s="45"/>
      <c r="AG98" s="45" t="s">
        <v>890</v>
      </c>
      <c r="AH98" s="45" t="s">
        <v>522</v>
      </c>
    </row>
    <row r="99" spans="1:34" ht="69.95" customHeight="1" x14ac:dyDescent="0.25">
      <c r="A99" s="44" t="s">
        <v>981</v>
      </c>
      <c r="B99" s="45" t="s">
        <v>982</v>
      </c>
      <c r="C99" s="45">
        <v>24</v>
      </c>
      <c r="D99" s="45">
        <v>24</v>
      </c>
      <c r="E99" s="45" t="s">
        <v>79</v>
      </c>
      <c r="F99" s="45" t="s">
        <v>80</v>
      </c>
      <c r="G99" s="45">
        <v>416.07</v>
      </c>
      <c r="H99" s="45" t="s">
        <v>27</v>
      </c>
      <c r="I99" s="46">
        <v>42604</v>
      </c>
      <c r="J99" s="46">
        <v>43761</v>
      </c>
      <c r="K99" s="45" t="s">
        <v>81</v>
      </c>
      <c r="L99" s="45" t="s">
        <v>893</v>
      </c>
      <c r="M99" s="45"/>
      <c r="N99" s="45" t="s">
        <v>82</v>
      </c>
      <c r="O99" s="45"/>
      <c r="P99" s="45" t="s">
        <v>81</v>
      </c>
      <c r="Q99" s="46">
        <v>41773</v>
      </c>
      <c r="R99" s="46">
        <v>43440</v>
      </c>
      <c r="S99" s="45" t="s">
        <v>96</v>
      </c>
      <c r="T99" s="45" t="s">
        <v>96</v>
      </c>
      <c r="U99" s="45" t="s">
        <v>85</v>
      </c>
      <c r="V99" s="45" t="s">
        <v>917</v>
      </c>
      <c r="W99" s="45" t="s">
        <v>925</v>
      </c>
      <c r="X99" s="45" t="s">
        <v>926</v>
      </c>
      <c r="Y99" s="45" t="s">
        <v>927</v>
      </c>
      <c r="Z99" s="45" t="s">
        <v>928</v>
      </c>
      <c r="AA99" s="45" t="s">
        <v>983</v>
      </c>
      <c r="AB99" s="46">
        <v>44516</v>
      </c>
      <c r="AC99" s="47"/>
      <c r="AD99" s="46">
        <v>44539</v>
      </c>
      <c r="AE99" s="46">
        <v>44994</v>
      </c>
      <c r="AF99" s="45"/>
      <c r="AG99" s="45" t="s">
        <v>890</v>
      </c>
      <c r="AH99" s="45" t="s">
        <v>522</v>
      </c>
    </row>
    <row r="100" spans="1:34" ht="69.95" customHeight="1" x14ac:dyDescent="0.25">
      <c r="A100" s="100" t="s">
        <v>1381</v>
      </c>
      <c r="B100" s="101" t="s">
        <v>1382</v>
      </c>
      <c r="C100" s="45"/>
      <c r="D100" s="45"/>
      <c r="E100" s="45"/>
      <c r="F100" s="45"/>
      <c r="G100" s="45"/>
      <c r="H100" s="45"/>
      <c r="I100" s="46"/>
      <c r="J100" s="46"/>
      <c r="K100" s="45"/>
      <c r="L100" s="45"/>
      <c r="M100" s="45"/>
      <c r="N100" s="45"/>
      <c r="O100" s="45"/>
      <c r="P100" s="45"/>
      <c r="Q100" s="46"/>
      <c r="R100" s="46"/>
      <c r="S100" s="45"/>
      <c r="T100" s="45"/>
      <c r="U100" s="45"/>
      <c r="V100" s="45"/>
      <c r="W100" s="45"/>
      <c r="X100" s="45"/>
      <c r="Y100" s="45"/>
      <c r="Z100" s="45"/>
      <c r="AA100" s="45"/>
      <c r="AB100" s="46"/>
      <c r="AC100" s="47"/>
      <c r="AD100" s="46"/>
      <c r="AE100" s="46"/>
      <c r="AF100" s="45"/>
      <c r="AG100" s="45"/>
      <c r="AH100" s="45"/>
    </row>
    <row r="101" spans="1:34" ht="69.95" customHeight="1" x14ac:dyDescent="0.25">
      <c r="A101" s="100" t="s">
        <v>1390</v>
      </c>
      <c r="B101" s="101" t="s">
        <v>1391</v>
      </c>
      <c r="C101" s="45"/>
      <c r="D101" s="45"/>
      <c r="E101" s="45"/>
      <c r="F101" s="45"/>
      <c r="G101" s="45"/>
      <c r="H101" s="45"/>
      <c r="I101" s="46"/>
      <c r="J101" s="46"/>
      <c r="K101" s="45"/>
      <c r="L101" s="45"/>
      <c r="M101" s="45"/>
      <c r="N101" s="45"/>
      <c r="O101" s="45"/>
      <c r="P101" s="45"/>
      <c r="Q101" s="46"/>
      <c r="R101" s="46"/>
      <c r="S101" s="45"/>
      <c r="T101" s="58"/>
      <c r="U101" s="45"/>
      <c r="V101" s="45"/>
      <c r="W101" s="45"/>
      <c r="X101" s="45"/>
      <c r="Y101" s="45"/>
      <c r="Z101" s="45"/>
      <c r="AA101" s="45"/>
      <c r="AB101" s="46"/>
      <c r="AC101" s="47"/>
      <c r="AD101" s="46"/>
      <c r="AE101" s="46"/>
      <c r="AF101" s="45"/>
      <c r="AG101" s="45"/>
      <c r="AH101" s="45"/>
    </row>
    <row r="102" spans="1:34" ht="69.95" customHeight="1" x14ac:dyDescent="0.25">
      <c r="A102" s="100" t="s">
        <v>1393</v>
      </c>
      <c r="B102" s="101" t="s">
        <v>1394</v>
      </c>
      <c r="C102" s="45"/>
      <c r="D102" s="45"/>
      <c r="E102" s="45"/>
      <c r="F102" s="45"/>
      <c r="G102" s="45"/>
      <c r="H102" s="45"/>
      <c r="I102" s="46"/>
      <c r="J102" s="46"/>
      <c r="K102" s="45"/>
      <c r="L102" s="45"/>
      <c r="M102" s="45"/>
      <c r="N102" s="45"/>
      <c r="O102" s="45"/>
      <c r="P102" s="45"/>
      <c r="Q102" s="46"/>
      <c r="R102" s="46"/>
      <c r="S102" s="45"/>
      <c r="T102" s="58"/>
      <c r="U102" s="45"/>
      <c r="V102" s="45"/>
      <c r="W102" s="45"/>
      <c r="X102" s="45"/>
      <c r="Y102" s="45"/>
      <c r="Z102" s="45"/>
      <c r="AA102" s="45"/>
      <c r="AB102" s="46"/>
      <c r="AC102" s="47"/>
      <c r="AD102" s="46"/>
      <c r="AE102" s="46"/>
      <c r="AF102" s="45"/>
      <c r="AG102" s="45"/>
      <c r="AH102" s="45"/>
    </row>
    <row r="103" spans="1:34" ht="69.95" customHeight="1" x14ac:dyDescent="0.25">
      <c r="A103" s="44" t="s">
        <v>347</v>
      </c>
      <c r="B103" s="66" t="s">
        <v>348</v>
      </c>
      <c r="C103" s="45">
        <v>33</v>
      </c>
      <c r="D103" s="45">
        <v>33</v>
      </c>
      <c r="E103" s="45" t="s">
        <v>79</v>
      </c>
      <c r="F103" s="45" t="s">
        <v>80</v>
      </c>
      <c r="G103" s="45">
        <v>14688.7</v>
      </c>
      <c r="H103" s="63" t="s">
        <v>26</v>
      </c>
      <c r="I103" s="46">
        <v>42332</v>
      </c>
      <c r="J103" s="46">
        <v>42332</v>
      </c>
      <c r="K103" s="45" t="s">
        <v>85</v>
      </c>
      <c r="L103" s="45"/>
      <c r="M103" s="45"/>
      <c r="N103" s="66" t="s">
        <v>349</v>
      </c>
      <c r="O103" s="45"/>
      <c r="P103" s="62" t="s">
        <v>350</v>
      </c>
      <c r="Q103" s="67" t="s">
        <v>351</v>
      </c>
      <c r="R103" s="46">
        <v>39770</v>
      </c>
      <c r="S103" s="45" t="s">
        <v>83</v>
      </c>
      <c r="T103" s="45" t="s">
        <v>352</v>
      </c>
      <c r="U103" s="45" t="s">
        <v>85</v>
      </c>
      <c r="V103" s="45" t="s">
        <v>353</v>
      </c>
      <c r="W103" s="45" t="s">
        <v>354</v>
      </c>
      <c r="X103" s="45" t="s">
        <v>355</v>
      </c>
      <c r="Y103" s="45" t="s">
        <v>356</v>
      </c>
      <c r="Z103" s="45" t="s">
        <v>357</v>
      </c>
      <c r="AA103" s="45"/>
      <c r="AB103" s="46">
        <v>2012</v>
      </c>
      <c r="AC103" s="47" t="s">
        <v>358</v>
      </c>
      <c r="AD103" s="46"/>
      <c r="AE103" s="46"/>
      <c r="AF103" s="45" t="s">
        <v>359</v>
      </c>
      <c r="AG103" s="45" t="s">
        <v>360</v>
      </c>
      <c r="AH103" s="45" t="s">
        <v>361</v>
      </c>
    </row>
    <row r="104" spans="1:34" ht="69.95" customHeight="1" x14ac:dyDescent="0.25">
      <c r="A104" s="44" t="s">
        <v>362</v>
      </c>
      <c r="B104" s="45" t="s">
        <v>363</v>
      </c>
      <c r="C104" s="45">
        <v>33</v>
      </c>
      <c r="D104" s="45">
        <v>33</v>
      </c>
      <c r="E104" s="45" t="s">
        <v>79</v>
      </c>
      <c r="F104" s="45" t="s">
        <v>80</v>
      </c>
      <c r="G104" s="45">
        <v>10870.05</v>
      </c>
      <c r="H104" s="63" t="s">
        <v>26</v>
      </c>
      <c r="I104" s="46">
        <v>42640</v>
      </c>
      <c r="J104" s="46">
        <v>44203</v>
      </c>
      <c r="K104" s="45"/>
      <c r="L104" s="45"/>
      <c r="M104" s="45"/>
      <c r="N104" s="45" t="s">
        <v>349</v>
      </c>
      <c r="O104" s="45"/>
      <c r="P104" s="45"/>
      <c r="Q104" s="64" t="s">
        <v>364</v>
      </c>
      <c r="R104" s="46">
        <v>41302</v>
      </c>
      <c r="S104" s="45" t="s">
        <v>83</v>
      </c>
      <c r="T104" s="45" t="s">
        <v>365</v>
      </c>
      <c r="U104" s="45" t="s">
        <v>85</v>
      </c>
      <c r="V104" s="45" t="s">
        <v>365</v>
      </c>
      <c r="W104" s="45" t="s">
        <v>366</v>
      </c>
      <c r="X104" s="45" t="s">
        <v>367</v>
      </c>
      <c r="Y104" s="45" t="s">
        <v>368</v>
      </c>
      <c r="Z104" s="45" t="s">
        <v>369</v>
      </c>
      <c r="AA104" s="45"/>
      <c r="AB104" s="46"/>
      <c r="AC104" s="47" t="s">
        <v>370</v>
      </c>
      <c r="AD104" s="46"/>
      <c r="AE104" s="46"/>
      <c r="AF104" s="45" t="s">
        <v>371</v>
      </c>
      <c r="AG104" s="45" t="s">
        <v>360</v>
      </c>
      <c r="AH104" s="45" t="s">
        <v>361</v>
      </c>
    </row>
    <row r="105" spans="1:34" ht="69.95" customHeight="1" x14ac:dyDescent="0.25">
      <c r="A105" s="44" t="s">
        <v>372</v>
      </c>
      <c r="B105" s="45" t="s">
        <v>373</v>
      </c>
      <c r="C105" s="45">
        <v>33</v>
      </c>
      <c r="D105" s="45">
        <v>33</v>
      </c>
      <c r="E105" s="45" t="s">
        <v>79</v>
      </c>
      <c r="F105" s="45" t="s">
        <v>80</v>
      </c>
      <c r="G105" s="45">
        <v>1236.81</v>
      </c>
      <c r="H105" s="45" t="s">
        <v>27</v>
      </c>
      <c r="I105" s="46">
        <v>38950</v>
      </c>
      <c r="J105" s="46">
        <v>43731</v>
      </c>
      <c r="K105" s="45"/>
      <c r="L105" s="45"/>
      <c r="M105" s="45"/>
      <c r="N105" s="45" t="s">
        <v>349</v>
      </c>
      <c r="O105" s="45"/>
      <c r="P105" s="45"/>
      <c r="Q105" s="64">
        <v>42534</v>
      </c>
      <c r="R105" s="46">
        <v>40309</v>
      </c>
      <c r="S105" s="45" t="s">
        <v>96</v>
      </c>
      <c r="T105" s="45" t="s">
        <v>374</v>
      </c>
      <c r="U105" s="45" t="s">
        <v>85</v>
      </c>
      <c r="V105" s="45" t="s">
        <v>121</v>
      </c>
      <c r="W105" s="45" t="s">
        <v>375</v>
      </c>
      <c r="X105" s="45" t="s">
        <v>123</v>
      </c>
      <c r="Y105" s="65" t="s">
        <v>124</v>
      </c>
      <c r="Z105" s="45" t="s">
        <v>167</v>
      </c>
      <c r="AA105" s="49" t="s">
        <v>376</v>
      </c>
      <c r="AB105" s="46">
        <v>43510</v>
      </c>
      <c r="AC105" s="47">
        <v>44887</v>
      </c>
      <c r="AD105" s="46">
        <v>44161</v>
      </c>
      <c r="AE105" s="46">
        <v>45255</v>
      </c>
      <c r="AF105" s="45"/>
      <c r="AG105" s="45" t="s">
        <v>377</v>
      </c>
      <c r="AH105" s="45" t="s">
        <v>361</v>
      </c>
    </row>
    <row r="106" spans="1:34" ht="69.95" customHeight="1" x14ac:dyDescent="0.25">
      <c r="A106" s="44" t="s">
        <v>378</v>
      </c>
      <c r="B106" s="66" t="s">
        <v>379</v>
      </c>
      <c r="C106" s="45">
        <v>33</v>
      </c>
      <c r="D106" s="45">
        <v>33</v>
      </c>
      <c r="E106" s="45" t="s">
        <v>79</v>
      </c>
      <c r="F106" s="45" t="s">
        <v>80</v>
      </c>
      <c r="G106" s="45">
        <v>5061.92</v>
      </c>
      <c r="H106" s="45" t="s">
        <v>27</v>
      </c>
      <c r="I106" s="46">
        <v>42636</v>
      </c>
      <c r="J106" s="46">
        <v>44145</v>
      </c>
      <c r="K106" s="45"/>
      <c r="L106" s="45"/>
      <c r="M106" s="45"/>
      <c r="N106" s="66" t="s">
        <v>349</v>
      </c>
      <c r="O106" s="45"/>
      <c r="P106" s="62" t="s">
        <v>350</v>
      </c>
      <c r="Q106" s="67" t="s">
        <v>351</v>
      </c>
      <c r="R106" s="46">
        <v>42074</v>
      </c>
      <c r="S106" s="68" t="s">
        <v>83</v>
      </c>
      <c r="T106" s="68" t="s">
        <v>353</v>
      </c>
      <c r="U106" s="68" t="s">
        <v>85</v>
      </c>
      <c r="V106" s="45" t="s">
        <v>353</v>
      </c>
      <c r="W106" s="45" t="s">
        <v>354</v>
      </c>
      <c r="X106" s="45" t="s">
        <v>355</v>
      </c>
      <c r="Y106" s="45" t="s">
        <v>356</v>
      </c>
      <c r="Z106" s="45" t="s">
        <v>357</v>
      </c>
      <c r="AA106" s="45"/>
      <c r="AB106" s="46">
        <v>2012</v>
      </c>
      <c r="AC106" s="47" t="s">
        <v>358</v>
      </c>
      <c r="AD106" s="46"/>
      <c r="AE106" s="46"/>
      <c r="AF106" s="45" t="s">
        <v>359</v>
      </c>
      <c r="AG106" s="45" t="s">
        <v>360</v>
      </c>
      <c r="AH106" s="45" t="s">
        <v>361</v>
      </c>
    </row>
    <row r="107" spans="1:34" ht="69.95" customHeight="1" x14ac:dyDescent="0.25">
      <c r="A107" s="44" t="s">
        <v>380</v>
      </c>
      <c r="B107" s="69" t="s">
        <v>381</v>
      </c>
      <c r="C107" s="45">
        <v>33</v>
      </c>
      <c r="D107" s="45">
        <v>33</v>
      </c>
      <c r="E107" s="45" t="s">
        <v>79</v>
      </c>
      <c r="F107" s="45" t="s">
        <v>80</v>
      </c>
      <c r="G107" s="45">
        <v>4941.29</v>
      </c>
      <c r="H107" s="63" t="s">
        <v>26</v>
      </c>
      <c r="I107" s="46">
        <v>41995</v>
      </c>
      <c r="J107" s="46">
        <v>41995</v>
      </c>
      <c r="K107" s="45" t="s">
        <v>85</v>
      </c>
      <c r="L107" s="45"/>
      <c r="M107" s="45"/>
      <c r="N107" s="69" t="s">
        <v>349</v>
      </c>
      <c r="O107" s="49" t="s">
        <v>382</v>
      </c>
      <c r="P107" s="69" t="s">
        <v>85</v>
      </c>
      <c r="Q107" s="70" t="s">
        <v>383</v>
      </c>
      <c r="R107" s="46">
        <v>40280</v>
      </c>
      <c r="S107" s="45" t="s">
        <v>83</v>
      </c>
      <c r="T107" s="58" t="s">
        <v>384</v>
      </c>
      <c r="U107" s="45" t="s">
        <v>26</v>
      </c>
      <c r="V107" s="45" t="s">
        <v>385</v>
      </c>
      <c r="W107" s="45" t="s">
        <v>386</v>
      </c>
      <c r="X107" s="45" t="s">
        <v>387</v>
      </c>
      <c r="Y107" s="45" t="s">
        <v>388</v>
      </c>
      <c r="Z107" s="45" t="s">
        <v>389</v>
      </c>
      <c r="AA107" s="45"/>
      <c r="AB107" s="46">
        <v>44159</v>
      </c>
      <c r="AC107" s="47">
        <v>44909</v>
      </c>
      <c r="AD107" s="46">
        <v>44197</v>
      </c>
      <c r="AE107" s="46">
        <v>45291</v>
      </c>
      <c r="AF107" s="45" t="s">
        <v>390</v>
      </c>
      <c r="AG107" s="45" t="s">
        <v>377</v>
      </c>
      <c r="AH107" s="45" t="s">
        <v>361</v>
      </c>
    </row>
    <row r="108" spans="1:34" ht="69.95" customHeight="1" x14ac:dyDescent="0.25">
      <c r="A108" s="44" t="s">
        <v>391</v>
      </c>
      <c r="B108" s="45" t="s">
        <v>392</v>
      </c>
      <c r="C108" s="45">
        <v>33</v>
      </c>
      <c r="D108" s="45">
        <v>33</v>
      </c>
      <c r="E108" s="45" t="s">
        <v>79</v>
      </c>
      <c r="F108" s="45" t="s">
        <v>80</v>
      </c>
      <c r="G108" s="45">
        <v>946.38</v>
      </c>
      <c r="H108" s="45" t="s">
        <v>27</v>
      </c>
      <c r="I108" s="46">
        <v>42304</v>
      </c>
      <c r="J108" s="46">
        <v>44145</v>
      </c>
      <c r="K108" s="45"/>
      <c r="L108" s="45"/>
      <c r="M108" s="45" t="s">
        <v>393</v>
      </c>
      <c r="N108" s="45" t="s">
        <v>349</v>
      </c>
      <c r="O108" s="45"/>
      <c r="P108" s="45"/>
      <c r="Q108" s="64" t="s">
        <v>394</v>
      </c>
      <c r="R108" s="46">
        <v>42320</v>
      </c>
      <c r="S108" s="45" t="s">
        <v>83</v>
      </c>
      <c r="T108" s="45" t="s">
        <v>395</v>
      </c>
      <c r="U108" s="45" t="s">
        <v>85</v>
      </c>
      <c r="V108" s="45" t="s">
        <v>395</v>
      </c>
      <c r="W108" s="45" t="s">
        <v>396</v>
      </c>
      <c r="X108" s="45" t="s">
        <v>397</v>
      </c>
      <c r="Y108" s="45" t="s">
        <v>398</v>
      </c>
      <c r="Z108" s="45" t="s">
        <v>399</v>
      </c>
      <c r="AA108" s="45"/>
      <c r="AB108" s="46">
        <v>44270</v>
      </c>
      <c r="AC108" s="47"/>
      <c r="AD108" s="46"/>
      <c r="AE108" s="46"/>
      <c r="AF108" s="45" t="s">
        <v>400</v>
      </c>
      <c r="AG108" s="45" t="s">
        <v>377</v>
      </c>
      <c r="AH108" s="45" t="s">
        <v>361</v>
      </c>
    </row>
    <row r="109" spans="1:34" ht="69.95" customHeight="1" x14ac:dyDescent="0.25">
      <c r="A109" s="44" t="s">
        <v>401</v>
      </c>
      <c r="B109" s="45" t="s">
        <v>402</v>
      </c>
      <c r="C109" s="45">
        <v>33</v>
      </c>
      <c r="D109" s="45">
        <v>33</v>
      </c>
      <c r="E109" s="45" t="s">
        <v>79</v>
      </c>
      <c r="F109" s="45" t="s">
        <v>80</v>
      </c>
      <c r="G109" s="45">
        <v>2621.29</v>
      </c>
      <c r="H109" s="45" t="s">
        <v>27</v>
      </c>
      <c r="I109" s="46">
        <v>38950</v>
      </c>
      <c r="J109" s="46">
        <v>38950</v>
      </c>
      <c r="K109" s="45"/>
      <c r="L109" s="45"/>
      <c r="M109" s="45"/>
      <c r="N109" s="45" t="s">
        <v>349</v>
      </c>
      <c r="O109" s="45"/>
      <c r="P109" s="45"/>
      <c r="Q109" s="64" t="s">
        <v>403</v>
      </c>
      <c r="R109" s="46">
        <v>41355</v>
      </c>
      <c r="S109" s="45" t="s">
        <v>83</v>
      </c>
      <c r="T109" s="45" t="s">
        <v>404</v>
      </c>
      <c r="U109" s="45" t="s">
        <v>85</v>
      </c>
      <c r="V109" s="45" t="s">
        <v>404</v>
      </c>
      <c r="W109" s="45" t="s">
        <v>405</v>
      </c>
      <c r="X109" s="45" t="s">
        <v>406</v>
      </c>
      <c r="Y109" s="45" t="s">
        <v>407</v>
      </c>
      <c r="Z109" s="45" t="s">
        <v>408</v>
      </c>
      <c r="AA109" s="45"/>
      <c r="AB109" s="46">
        <v>44592</v>
      </c>
      <c r="AC109" s="47"/>
      <c r="AD109" s="46">
        <v>44562</v>
      </c>
      <c r="AE109" s="46">
        <v>45657</v>
      </c>
      <c r="AF109" s="45"/>
      <c r="AG109" s="45" t="s">
        <v>360</v>
      </c>
      <c r="AH109" s="45" t="s">
        <v>361</v>
      </c>
    </row>
    <row r="110" spans="1:34" ht="69.95" customHeight="1" x14ac:dyDescent="0.25">
      <c r="A110" s="44" t="s">
        <v>409</v>
      </c>
      <c r="B110" s="71" t="s">
        <v>410</v>
      </c>
      <c r="C110" s="45">
        <v>33</v>
      </c>
      <c r="D110" s="45">
        <v>33</v>
      </c>
      <c r="E110" s="45" t="s">
        <v>79</v>
      </c>
      <c r="F110" s="45" t="s">
        <v>80</v>
      </c>
      <c r="G110" s="45">
        <v>263.01</v>
      </c>
      <c r="H110" s="63" t="s">
        <v>26</v>
      </c>
      <c r="I110" s="46">
        <v>38950</v>
      </c>
      <c r="J110" s="46">
        <v>38950</v>
      </c>
      <c r="K110" s="45"/>
      <c r="L110" s="45"/>
      <c r="M110" s="45"/>
      <c r="N110" s="71" t="s">
        <v>349</v>
      </c>
      <c r="O110" s="45"/>
      <c r="P110" s="45"/>
      <c r="Q110" s="72" t="s">
        <v>411</v>
      </c>
      <c r="R110" s="46">
        <v>44022</v>
      </c>
      <c r="S110" s="45" t="s">
        <v>83</v>
      </c>
      <c r="T110" s="58" t="s">
        <v>404</v>
      </c>
      <c r="U110" s="45" t="s">
        <v>85</v>
      </c>
      <c r="V110" s="45" t="s">
        <v>404</v>
      </c>
      <c r="W110" s="45" t="s">
        <v>405</v>
      </c>
      <c r="X110" s="45" t="s">
        <v>406</v>
      </c>
      <c r="Y110" s="45" t="s">
        <v>407</v>
      </c>
      <c r="Z110" s="45" t="s">
        <v>408</v>
      </c>
      <c r="AA110" s="45"/>
      <c r="AB110" s="46">
        <v>44592</v>
      </c>
      <c r="AC110" s="47"/>
      <c r="AD110" s="46">
        <v>44562</v>
      </c>
      <c r="AE110" s="46">
        <v>45657</v>
      </c>
      <c r="AF110" s="45"/>
      <c r="AG110" s="45" t="s">
        <v>360</v>
      </c>
      <c r="AH110" s="45" t="s">
        <v>361</v>
      </c>
    </row>
    <row r="111" spans="1:34" ht="69.95" customHeight="1" x14ac:dyDescent="0.25">
      <c r="A111" s="44" t="s">
        <v>412</v>
      </c>
      <c r="B111" s="45" t="s">
        <v>413</v>
      </c>
      <c r="C111" s="45">
        <v>33</v>
      </c>
      <c r="D111" s="45">
        <v>33</v>
      </c>
      <c r="E111" s="45" t="s">
        <v>79</v>
      </c>
      <c r="F111" s="45" t="s">
        <v>80</v>
      </c>
      <c r="G111" s="45">
        <v>1590.98</v>
      </c>
      <c r="H111" s="45" t="s">
        <v>27</v>
      </c>
      <c r="I111" s="46">
        <v>38950</v>
      </c>
      <c r="J111" s="46">
        <v>42765</v>
      </c>
      <c r="K111" s="45"/>
      <c r="L111" s="45"/>
      <c r="M111" s="45"/>
      <c r="N111" s="45" t="s">
        <v>349</v>
      </c>
      <c r="O111" s="45"/>
      <c r="P111" s="45"/>
      <c r="Q111" s="64">
        <v>40752</v>
      </c>
      <c r="R111" s="46">
        <v>40752</v>
      </c>
      <c r="S111" s="45" t="s">
        <v>83</v>
      </c>
      <c r="T111" s="58" t="s">
        <v>414</v>
      </c>
      <c r="U111" s="45" t="s">
        <v>85</v>
      </c>
      <c r="V111" s="45" t="s">
        <v>414</v>
      </c>
      <c r="W111" s="45" t="s">
        <v>415</v>
      </c>
      <c r="X111" s="45" t="s">
        <v>416</v>
      </c>
      <c r="Y111" s="45" t="s">
        <v>417</v>
      </c>
      <c r="Z111" s="45" t="s">
        <v>418</v>
      </c>
      <c r="AA111" s="45"/>
      <c r="AB111" s="46">
        <v>44183</v>
      </c>
      <c r="AC111" s="47">
        <v>44874</v>
      </c>
      <c r="AD111" s="46">
        <v>44197</v>
      </c>
      <c r="AE111" s="46">
        <v>45291</v>
      </c>
      <c r="AF111" s="49" t="s">
        <v>419</v>
      </c>
      <c r="AG111" s="45" t="s">
        <v>377</v>
      </c>
      <c r="AH111" s="45" t="s">
        <v>361</v>
      </c>
    </row>
    <row r="112" spans="1:34" ht="69.95" customHeight="1" x14ac:dyDescent="0.25">
      <c r="A112" s="44" t="s">
        <v>420</v>
      </c>
      <c r="B112" s="45" t="s">
        <v>421</v>
      </c>
      <c r="C112" s="45">
        <v>33</v>
      </c>
      <c r="D112" s="45">
        <v>33</v>
      </c>
      <c r="E112" s="45" t="s">
        <v>79</v>
      </c>
      <c r="F112" s="45" t="s">
        <v>80</v>
      </c>
      <c r="G112" s="45">
        <v>1380.3</v>
      </c>
      <c r="H112" s="45" t="s">
        <v>27</v>
      </c>
      <c r="I112" s="46">
        <v>42542</v>
      </c>
      <c r="J112" s="46">
        <v>44453</v>
      </c>
      <c r="K112" s="45"/>
      <c r="L112" s="45"/>
      <c r="M112" s="45"/>
      <c r="N112" s="45" t="s">
        <v>349</v>
      </c>
      <c r="O112" s="45"/>
      <c r="P112" s="45"/>
      <c r="Q112" s="64"/>
      <c r="R112" s="46">
        <v>42695</v>
      </c>
      <c r="S112" s="45" t="s">
        <v>96</v>
      </c>
      <c r="T112" s="58" t="s">
        <v>374</v>
      </c>
      <c r="U112" s="45" t="s">
        <v>85</v>
      </c>
      <c r="V112" s="45" t="s">
        <v>98</v>
      </c>
      <c r="W112" s="45" t="s">
        <v>422</v>
      </c>
      <c r="X112" s="45" t="s">
        <v>423</v>
      </c>
      <c r="Y112" s="45" t="s">
        <v>424</v>
      </c>
      <c r="Z112" s="45" t="s">
        <v>425</v>
      </c>
      <c r="AA112" s="45"/>
      <c r="AB112" s="46"/>
      <c r="AC112" s="47" t="s">
        <v>426</v>
      </c>
      <c r="AD112" s="46"/>
      <c r="AE112" s="46"/>
      <c r="AF112" s="45"/>
      <c r="AG112" s="45" t="s">
        <v>377</v>
      </c>
      <c r="AH112" s="45" t="s">
        <v>361</v>
      </c>
    </row>
    <row r="113" spans="1:34" ht="69.95" customHeight="1" x14ac:dyDescent="0.25">
      <c r="A113" s="44" t="s">
        <v>427</v>
      </c>
      <c r="B113" s="45" t="s">
        <v>428</v>
      </c>
      <c r="C113" s="45">
        <v>33</v>
      </c>
      <c r="D113" s="45">
        <v>33</v>
      </c>
      <c r="E113" s="45" t="s">
        <v>79</v>
      </c>
      <c r="F113" s="45" t="s">
        <v>80</v>
      </c>
      <c r="G113" s="45">
        <v>633.97</v>
      </c>
      <c r="H113" s="45" t="s">
        <v>27</v>
      </c>
      <c r="I113" s="46">
        <v>42465</v>
      </c>
      <c r="J113" s="46">
        <v>42465</v>
      </c>
      <c r="K113" s="45"/>
      <c r="L113" s="45"/>
      <c r="M113" s="45" t="s">
        <v>429</v>
      </c>
      <c r="N113" s="45" t="s">
        <v>349</v>
      </c>
      <c r="O113" s="45"/>
      <c r="P113" s="45"/>
      <c r="Q113" s="64" t="s">
        <v>430</v>
      </c>
      <c r="R113" s="46">
        <v>43010</v>
      </c>
      <c r="S113" s="45" t="s">
        <v>83</v>
      </c>
      <c r="T113" s="58" t="s">
        <v>431</v>
      </c>
      <c r="U113" s="45" t="s">
        <v>85</v>
      </c>
      <c r="V113" s="45" t="s">
        <v>432</v>
      </c>
      <c r="W113" s="45" t="s">
        <v>433</v>
      </c>
      <c r="X113" s="45" t="s">
        <v>434</v>
      </c>
      <c r="Y113" s="45" t="s">
        <v>435</v>
      </c>
      <c r="Z113" s="45" t="s">
        <v>436</v>
      </c>
      <c r="AA113" s="45"/>
      <c r="AB113" s="46">
        <v>43725</v>
      </c>
      <c r="AC113" s="47">
        <v>44908</v>
      </c>
      <c r="AD113" s="46">
        <v>43831</v>
      </c>
      <c r="AE113" s="48">
        <v>44926</v>
      </c>
      <c r="AF113" s="45" t="s">
        <v>437</v>
      </c>
      <c r="AG113" s="45" t="s">
        <v>377</v>
      </c>
      <c r="AH113" s="45" t="s">
        <v>361</v>
      </c>
    </row>
    <row r="114" spans="1:34" ht="69.95" customHeight="1" x14ac:dyDescent="0.25">
      <c r="A114" s="44" t="s">
        <v>438</v>
      </c>
      <c r="B114" s="45" t="s">
        <v>439</v>
      </c>
      <c r="C114" s="45">
        <v>33</v>
      </c>
      <c r="D114" s="45">
        <v>33</v>
      </c>
      <c r="E114" s="45" t="s">
        <v>79</v>
      </c>
      <c r="F114" s="45" t="s">
        <v>80</v>
      </c>
      <c r="G114" s="45">
        <v>331.72</v>
      </c>
      <c r="H114" s="45" t="s">
        <v>27</v>
      </c>
      <c r="I114" s="46">
        <v>38950</v>
      </c>
      <c r="J114" s="46">
        <v>44145</v>
      </c>
      <c r="K114" s="45"/>
      <c r="L114" s="45"/>
      <c r="M114" s="45"/>
      <c r="N114" s="45" t="s">
        <v>349</v>
      </c>
      <c r="O114" s="45"/>
      <c r="P114" s="45"/>
      <c r="Q114" s="64">
        <v>41599</v>
      </c>
      <c r="R114" s="46">
        <v>41199</v>
      </c>
      <c r="S114" s="45" t="s">
        <v>96</v>
      </c>
      <c r="T114" s="58" t="s">
        <v>374</v>
      </c>
      <c r="U114" s="45" t="s">
        <v>85</v>
      </c>
      <c r="V114" s="45" t="s">
        <v>98</v>
      </c>
      <c r="W114" s="45" t="s">
        <v>422</v>
      </c>
      <c r="X114" s="45" t="s">
        <v>423</v>
      </c>
      <c r="Y114" s="45" t="s">
        <v>424</v>
      </c>
      <c r="Z114" s="45" t="s">
        <v>425</v>
      </c>
      <c r="AA114" s="45"/>
      <c r="AB114" s="46">
        <v>43482</v>
      </c>
      <c r="AC114" s="47">
        <v>44888</v>
      </c>
      <c r="AD114" s="46">
        <v>43809</v>
      </c>
      <c r="AE114" s="48">
        <v>44904</v>
      </c>
      <c r="AF114" s="45" t="s">
        <v>437</v>
      </c>
      <c r="AG114" s="45" t="s">
        <v>377</v>
      </c>
      <c r="AH114" s="45" t="s">
        <v>361</v>
      </c>
    </row>
    <row r="115" spans="1:34" ht="69.95" customHeight="1" x14ac:dyDescent="0.25">
      <c r="A115" s="44" t="s">
        <v>440</v>
      </c>
      <c r="B115" s="45" t="s">
        <v>441</v>
      </c>
      <c r="C115" s="45" t="s">
        <v>442</v>
      </c>
      <c r="D115" s="45">
        <v>33</v>
      </c>
      <c r="E115" s="45" t="s">
        <v>79</v>
      </c>
      <c r="F115" s="45" t="s">
        <v>80</v>
      </c>
      <c r="G115" s="45">
        <v>2434.9299999999998</v>
      </c>
      <c r="H115" s="45" t="s">
        <v>27</v>
      </c>
      <c r="I115" s="46">
        <v>42304</v>
      </c>
      <c r="J115" s="46">
        <v>42304</v>
      </c>
      <c r="K115" s="45" t="s">
        <v>85</v>
      </c>
      <c r="L115" s="45"/>
      <c r="M115" s="45"/>
      <c r="N115" s="45" t="s">
        <v>349</v>
      </c>
      <c r="O115" s="45"/>
      <c r="P115" s="45"/>
      <c r="Q115" s="64" t="s">
        <v>443</v>
      </c>
      <c r="R115" s="46">
        <v>41186</v>
      </c>
      <c r="S115" s="45" t="s">
        <v>83</v>
      </c>
      <c r="T115" s="58" t="s">
        <v>444</v>
      </c>
      <c r="U115" s="45" t="s">
        <v>85</v>
      </c>
      <c r="V115" s="45" t="s">
        <v>444</v>
      </c>
      <c r="W115" s="45" t="s">
        <v>445</v>
      </c>
      <c r="X115" s="45" t="s">
        <v>242</v>
      </c>
      <c r="Y115" s="45" t="s">
        <v>446</v>
      </c>
      <c r="Z115" s="45" t="s">
        <v>447</v>
      </c>
      <c r="AA115" s="45"/>
      <c r="AB115" s="46">
        <v>43647</v>
      </c>
      <c r="AC115" s="47"/>
      <c r="AD115" s="46">
        <v>43719</v>
      </c>
      <c r="AE115" s="46">
        <v>44815</v>
      </c>
      <c r="AF115" s="45" t="s">
        <v>448</v>
      </c>
      <c r="AG115" s="45" t="s">
        <v>377</v>
      </c>
      <c r="AH115" s="45" t="s">
        <v>361</v>
      </c>
    </row>
    <row r="116" spans="1:34" ht="69.95" customHeight="1" x14ac:dyDescent="0.25">
      <c r="A116" s="44" t="s">
        <v>449</v>
      </c>
      <c r="B116" s="45" t="s">
        <v>450</v>
      </c>
      <c r="C116" s="45" t="s">
        <v>451</v>
      </c>
      <c r="D116" s="45">
        <v>33</v>
      </c>
      <c r="E116" s="45" t="s">
        <v>79</v>
      </c>
      <c r="F116" s="45" t="s">
        <v>80</v>
      </c>
      <c r="G116" s="45">
        <v>3381.46</v>
      </c>
      <c r="H116" s="45" t="s">
        <v>27</v>
      </c>
      <c r="I116" s="46">
        <v>42733</v>
      </c>
      <c r="J116" s="46">
        <v>42733</v>
      </c>
      <c r="K116" s="45"/>
      <c r="L116" s="45"/>
      <c r="M116" s="45"/>
      <c r="N116" s="45" t="s">
        <v>349</v>
      </c>
      <c r="O116" s="45"/>
      <c r="P116" s="45"/>
      <c r="Q116" s="64" t="s">
        <v>452</v>
      </c>
      <c r="R116" s="46">
        <v>43010</v>
      </c>
      <c r="S116" s="45" t="s">
        <v>83</v>
      </c>
      <c r="T116" s="58" t="s">
        <v>453</v>
      </c>
      <c r="U116" s="45" t="s">
        <v>85</v>
      </c>
      <c r="V116" s="45" t="s">
        <v>453</v>
      </c>
      <c r="W116" s="45" t="s">
        <v>454</v>
      </c>
      <c r="X116" s="45" t="s">
        <v>455</v>
      </c>
      <c r="Y116" s="45" t="s">
        <v>456</v>
      </c>
      <c r="Z116" s="45" t="s">
        <v>457</v>
      </c>
      <c r="AA116" s="45"/>
      <c r="AB116" s="46" t="s">
        <v>458</v>
      </c>
      <c r="AC116" s="47" t="s">
        <v>459</v>
      </c>
      <c r="AD116" s="46"/>
      <c r="AE116" s="46"/>
      <c r="AF116" s="45" t="s">
        <v>460</v>
      </c>
      <c r="AG116" s="45" t="s">
        <v>377</v>
      </c>
      <c r="AH116" s="45" t="s">
        <v>361</v>
      </c>
    </row>
    <row r="117" spans="1:34" ht="69.95" customHeight="1" x14ac:dyDescent="0.25">
      <c r="A117" s="44" t="s">
        <v>461</v>
      </c>
      <c r="B117" s="45" t="s">
        <v>462</v>
      </c>
      <c r="C117" s="45">
        <v>33</v>
      </c>
      <c r="D117" s="45">
        <v>33</v>
      </c>
      <c r="E117" s="45" t="s">
        <v>79</v>
      </c>
      <c r="F117" s="45" t="s">
        <v>80</v>
      </c>
      <c r="G117" s="45">
        <v>320.98</v>
      </c>
      <c r="H117" s="45" t="s">
        <v>27</v>
      </c>
      <c r="I117" s="46">
        <v>42636</v>
      </c>
      <c r="J117" s="46">
        <v>44203</v>
      </c>
      <c r="K117" s="45"/>
      <c r="L117" s="45"/>
      <c r="M117" s="45"/>
      <c r="N117" s="45" t="s">
        <v>349</v>
      </c>
      <c r="O117" s="45"/>
      <c r="P117" s="45"/>
      <c r="Q117" s="64" t="s">
        <v>463</v>
      </c>
      <c r="R117" s="46">
        <v>41186</v>
      </c>
      <c r="S117" s="45" t="s">
        <v>83</v>
      </c>
      <c r="T117" s="58" t="s">
        <v>464</v>
      </c>
      <c r="U117" s="45" t="s">
        <v>85</v>
      </c>
      <c r="V117" s="45" t="s">
        <v>464</v>
      </c>
      <c r="W117" s="45" t="s">
        <v>465</v>
      </c>
      <c r="X117" s="45" t="s">
        <v>466</v>
      </c>
      <c r="Y117" s="45" t="s">
        <v>467</v>
      </c>
      <c r="Z117" s="45" t="s">
        <v>468</v>
      </c>
      <c r="AA117" s="45"/>
      <c r="AB117" s="46">
        <v>44217</v>
      </c>
      <c r="AC117" s="47" t="s">
        <v>469</v>
      </c>
      <c r="AD117" s="46">
        <v>44197</v>
      </c>
      <c r="AE117" s="46">
        <v>45291</v>
      </c>
      <c r="AF117" s="45"/>
      <c r="AG117" s="45" t="s">
        <v>377</v>
      </c>
      <c r="AH117" s="45" t="s">
        <v>361</v>
      </c>
    </row>
    <row r="118" spans="1:34" ht="69.95" customHeight="1" x14ac:dyDescent="0.25">
      <c r="A118" s="44" t="s">
        <v>470</v>
      </c>
      <c r="B118" s="45" t="s">
        <v>471</v>
      </c>
      <c r="C118" s="45" t="s">
        <v>442</v>
      </c>
      <c r="D118" s="45">
        <v>33</v>
      </c>
      <c r="E118" s="45" t="s">
        <v>79</v>
      </c>
      <c r="F118" s="45" t="s">
        <v>80</v>
      </c>
      <c r="G118" s="45">
        <v>940.29</v>
      </c>
      <c r="H118" s="45" t="s">
        <v>27</v>
      </c>
      <c r="I118" s="46">
        <v>42537</v>
      </c>
      <c r="J118" s="46">
        <v>43305</v>
      </c>
      <c r="K118" s="45"/>
      <c r="L118" s="45"/>
      <c r="M118" s="45"/>
      <c r="N118" s="45" t="s">
        <v>349</v>
      </c>
      <c r="O118" s="45"/>
      <c r="P118" s="45"/>
      <c r="Q118" s="64" t="s">
        <v>472</v>
      </c>
      <c r="R118" s="46">
        <v>41199</v>
      </c>
      <c r="S118" s="45" t="s">
        <v>83</v>
      </c>
      <c r="T118" s="58" t="s">
        <v>464</v>
      </c>
      <c r="U118" s="45" t="s">
        <v>85</v>
      </c>
      <c r="V118" s="45" t="s">
        <v>464</v>
      </c>
      <c r="W118" s="45" t="s">
        <v>465</v>
      </c>
      <c r="X118" s="45" t="s">
        <v>466</v>
      </c>
      <c r="Y118" s="45" t="s">
        <v>467</v>
      </c>
      <c r="Z118" s="45" t="s">
        <v>468</v>
      </c>
      <c r="AA118" s="45"/>
      <c r="AB118" s="46">
        <v>44222</v>
      </c>
      <c r="AC118" s="47" t="s">
        <v>469</v>
      </c>
      <c r="AD118" s="46">
        <v>44197</v>
      </c>
      <c r="AE118" s="46">
        <v>45291</v>
      </c>
      <c r="AF118" s="45"/>
      <c r="AG118" s="45" t="s">
        <v>377</v>
      </c>
      <c r="AH118" s="45" t="s">
        <v>361</v>
      </c>
    </row>
    <row r="119" spans="1:34" ht="69.95" customHeight="1" x14ac:dyDescent="0.25">
      <c r="A119" s="44" t="s">
        <v>473</v>
      </c>
      <c r="B119" s="45" t="s">
        <v>474</v>
      </c>
      <c r="C119" s="45">
        <v>33</v>
      </c>
      <c r="D119" s="45">
        <v>33</v>
      </c>
      <c r="E119" s="45" t="s">
        <v>79</v>
      </c>
      <c r="F119" s="45" t="s">
        <v>80</v>
      </c>
      <c r="G119" s="45">
        <v>341.67</v>
      </c>
      <c r="H119" s="45" t="s">
        <v>27</v>
      </c>
      <c r="I119" s="46">
        <v>38950</v>
      </c>
      <c r="J119" s="46">
        <v>38950</v>
      </c>
      <c r="K119" s="45" t="s">
        <v>85</v>
      </c>
      <c r="L119" s="45"/>
      <c r="M119" s="45"/>
      <c r="N119" s="45" t="s">
        <v>349</v>
      </c>
      <c r="O119" s="45"/>
      <c r="P119" s="45" t="s">
        <v>81</v>
      </c>
      <c r="Q119" s="64">
        <v>41187</v>
      </c>
      <c r="R119" s="48"/>
      <c r="S119" s="45" t="s">
        <v>96</v>
      </c>
      <c r="T119" s="58" t="s">
        <v>374</v>
      </c>
      <c r="U119" s="49" t="s">
        <v>81</v>
      </c>
      <c r="V119" s="49" t="s">
        <v>475</v>
      </c>
      <c r="W119" s="45"/>
      <c r="X119" s="45"/>
      <c r="Y119" s="45"/>
      <c r="Z119" s="45"/>
      <c r="AA119" s="45"/>
      <c r="AB119" s="46"/>
      <c r="AC119" s="47" t="s">
        <v>27</v>
      </c>
      <c r="AD119" s="46"/>
      <c r="AE119" s="46"/>
      <c r="AF119" s="45"/>
      <c r="AG119" s="45" t="s">
        <v>476</v>
      </c>
      <c r="AH119" s="45" t="s">
        <v>361</v>
      </c>
    </row>
    <row r="120" spans="1:34" ht="69.95" customHeight="1" x14ac:dyDescent="0.25">
      <c r="A120" s="44" t="s">
        <v>477</v>
      </c>
      <c r="B120" s="45" t="s">
        <v>478</v>
      </c>
      <c r="C120" s="45">
        <v>33</v>
      </c>
      <c r="D120" s="45">
        <v>33</v>
      </c>
      <c r="E120" s="45" t="s">
        <v>79</v>
      </c>
      <c r="F120" s="45" t="s">
        <v>80</v>
      </c>
      <c r="G120" s="45">
        <v>2072.41</v>
      </c>
      <c r="H120" s="45" t="s">
        <v>26</v>
      </c>
      <c r="I120" s="46">
        <v>42739</v>
      </c>
      <c r="J120" s="46">
        <v>42739</v>
      </c>
      <c r="K120" s="45"/>
      <c r="L120" s="45"/>
      <c r="M120" s="45"/>
      <c r="N120" s="45" t="s">
        <v>349</v>
      </c>
      <c r="O120" s="45"/>
      <c r="P120" s="45"/>
      <c r="Q120" s="64" t="s">
        <v>479</v>
      </c>
      <c r="R120" s="48"/>
      <c r="S120" s="45" t="s">
        <v>96</v>
      </c>
      <c r="T120" s="45" t="s">
        <v>374</v>
      </c>
      <c r="U120" s="45" t="s">
        <v>85</v>
      </c>
      <c r="V120" s="45" t="s">
        <v>480</v>
      </c>
      <c r="W120" s="45" t="s">
        <v>481</v>
      </c>
      <c r="X120" s="45" t="s">
        <v>482</v>
      </c>
      <c r="Y120" s="45" t="s">
        <v>483</v>
      </c>
      <c r="Z120" s="45" t="s">
        <v>484</v>
      </c>
      <c r="AA120" s="45"/>
      <c r="AB120" s="46">
        <v>43417</v>
      </c>
      <c r="AC120" s="47" t="s">
        <v>426</v>
      </c>
      <c r="AD120" s="46">
        <v>44020</v>
      </c>
      <c r="AE120" s="46">
        <v>45114</v>
      </c>
      <c r="AF120" s="45"/>
      <c r="AG120" s="45" t="s">
        <v>360</v>
      </c>
      <c r="AH120" s="45" t="s">
        <v>361</v>
      </c>
    </row>
    <row r="121" spans="1:34" ht="69.95" customHeight="1" x14ac:dyDescent="0.25">
      <c r="A121" s="44" t="s">
        <v>485</v>
      </c>
      <c r="B121" s="45" t="s">
        <v>486</v>
      </c>
      <c r="C121" s="45">
        <v>33</v>
      </c>
      <c r="D121" s="45">
        <v>33</v>
      </c>
      <c r="E121" s="45" t="s">
        <v>79</v>
      </c>
      <c r="F121" s="45" t="s">
        <v>80</v>
      </c>
      <c r="G121" s="45">
        <v>22.65</v>
      </c>
      <c r="H121" s="45" t="s">
        <v>27</v>
      </c>
      <c r="I121" s="46">
        <v>41963</v>
      </c>
      <c r="J121" s="46">
        <v>42604</v>
      </c>
      <c r="K121" s="45"/>
      <c r="L121" s="45"/>
      <c r="M121" s="45"/>
      <c r="N121" s="45" t="s">
        <v>349</v>
      </c>
      <c r="O121" s="45"/>
      <c r="P121" s="45"/>
      <c r="Q121" s="64" t="s">
        <v>487</v>
      </c>
      <c r="R121" s="46">
        <v>40616</v>
      </c>
      <c r="S121" s="45" t="s">
        <v>96</v>
      </c>
      <c r="T121" s="45" t="s">
        <v>374</v>
      </c>
      <c r="U121" s="45" t="s">
        <v>85</v>
      </c>
      <c r="V121" s="45" t="s">
        <v>98</v>
      </c>
      <c r="W121" s="45" t="s">
        <v>422</v>
      </c>
      <c r="X121" s="45" t="s">
        <v>423</v>
      </c>
      <c r="Y121" s="45" t="s">
        <v>424</v>
      </c>
      <c r="Z121" s="45" t="s">
        <v>425</v>
      </c>
      <c r="AA121" s="45"/>
      <c r="AB121" s="46">
        <v>43482</v>
      </c>
      <c r="AC121" s="47">
        <v>44903</v>
      </c>
      <c r="AD121" s="46">
        <v>43809</v>
      </c>
      <c r="AE121" s="48">
        <v>44904</v>
      </c>
      <c r="AF121" s="45" t="s">
        <v>437</v>
      </c>
      <c r="AG121" s="45" t="s">
        <v>377</v>
      </c>
      <c r="AH121" s="45" t="s">
        <v>361</v>
      </c>
    </row>
    <row r="122" spans="1:34" ht="69.95" customHeight="1" x14ac:dyDescent="0.25">
      <c r="A122" s="44" t="s">
        <v>488</v>
      </c>
      <c r="B122" s="45" t="s">
        <v>489</v>
      </c>
      <c r="C122" s="45">
        <v>33</v>
      </c>
      <c r="D122" s="45">
        <v>33</v>
      </c>
      <c r="E122" s="45" t="s">
        <v>79</v>
      </c>
      <c r="F122" s="45" t="s">
        <v>80</v>
      </c>
      <c r="G122" s="45">
        <v>179.16</v>
      </c>
      <c r="H122" s="45" t="s">
        <v>27</v>
      </c>
      <c r="I122" s="46">
        <v>38950</v>
      </c>
      <c r="J122" s="46">
        <v>42647</v>
      </c>
      <c r="K122" s="45"/>
      <c r="L122" s="45"/>
      <c r="M122" s="45"/>
      <c r="N122" s="45" t="s">
        <v>349</v>
      </c>
      <c r="O122" s="45"/>
      <c r="P122" s="45"/>
      <c r="Q122" s="64">
        <v>41435</v>
      </c>
      <c r="R122" s="46">
        <v>40616</v>
      </c>
      <c r="S122" s="45" t="s">
        <v>96</v>
      </c>
      <c r="T122" s="45" t="s">
        <v>374</v>
      </c>
      <c r="U122" s="45" t="s">
        <v>85</v>
      </c>
      <c r="V122" s="45" t="s">
        <v>98</v>
      </c>
      <c r="W122" s="45" t="s">
        <v>422</v>
      </c>
      <c r="X122" s="45" t="s">
        <v>423</v>
      </c>
      <c r="Y122" s="45" t="s">
        <v>424</v>
      </c>
      <c r="Z122" s="45" t="s">
        <v>425</v>
      </c>
      <c r="AA122" s="45"/>
      <c r="AB122" s="46">
        <v>43424</v>
      </c>
      <c r="AC122" s="47">
        <v>44888</v>
      </c>
      <c r="AD122" s="46">
        <v>43809</v>
      </c>
      <c r="AE122" s="48">
        <v>44904</v>
      </c>
      <c r="AF122" s="45" t="s">
        <v>437</v>
      </c>
      <c r="AG122" s="45" t="s">
        <v>377</v>
      </c>
      <c r="AH122" s="45" t="s">
        <v>361</v>
      </c>
    </row>
    <row r="123" spans="1:34" ht="69.95" customHeight="1" thickBot="1" x14ac:dyDescent="0.3">
      <c r="A123" s="53" t="s">
        <v>1109</v>
      </c>
      <c r="B123" s="54" t="s">
        <v>1110</v>
      </c>
      <c r="C123" s="54" t="s">
        <v>1111</v>
      </c>
      <c r="D123" s="54">
        <v>47</v>
      </c>
      <c r="E123" s="54" t="s">
        <v>79</v>
      </c>
      <c r="F123" s="54" t="s">
        <v>80</v>
      </c>
      <c r="G123" s="54">
        <v>6689.76</v>
      </c>
      <c r="H123" s="54" t="s">
        <v>27</v>
      </c>
      <c r="I123" s="55">
        <v>42465</v>
      </c>
      <c r="J123" s="55">
        <v>44203</v>
      </c>
      <c r="K123" s="54" t="s">
        <v>85</v>
      </c>
      <c r="L123" s="54" t="s">
        <v>137</v>
      </c>
      <c r="M123" s="54" t="s">
        <v>1112</v>
      </c>
      <c r="N123" s="54" t="s">
        <v>634</v>
      </c>
      <c r="O123" s="54" t="s">
        <v>1113</v>
      </c>
      <c r="P123" s="54" t="s">
        <v>81</v>
      </c>
      <c r="Q123" s="55">
        <v>41597</v>
      </c>
      <c r="R123" s="55">
        <v>40665</v>
      </c>
      <c r="S123" s="54" t="s">
        <v>83</v>
      </c>
      <c r="T123" s="54" t="s">
        <v>1114</v>
      </c>
      <c r="U123" s="54" t="s">
        <v>26</v>
      </c>
      <c r="V123" s="54" t="s">
        <v>1114</v>
      </c>
      <c r="W123" s="54" t="s">
        <v>1115</v>
      </c>
      <c r="X123" s="54" t="s">
        <v>1116</v>
      </c>
      <c r="Y123" s="54" t="s">
        <v>1117</v>
      </c>
      <c r="Z123" s="54" t="s">
        <v>1118</v>
      </c>
      <c r="AA123" s="54"/>
      <c r="AB123" s="55">
        <v>43651</v>
      </c>
      <c r="AC123" s="56">
        <v>44910</v>
      </c>
      <c r="AD123" s="55">
        <v>43831</v>
      </c>
      <c r="AE123" s="61">
        <v>44926</v>
      </c>
      <c r="AF123" s="54"/>
      <c r="AG123" s="54" t="s">
        <v>1119</v>
      </c>
      <c r="AH123" s="54" t="s">
        <v>1120</v>
      </c>
    </row>
    <row r="124" spans="1:34" ht="69.95" customHeight="1" x14ac:dyDescent="0.25">
      <c r="A124" s="57" t="s">
        <v>490</v>
      </c>
      <c r="B124" s="58" t="s">
        <v>491</v>
      </c>
      <c r="C124" s="58">
        <v>33</v>
      </c>
      <c r="D124" s="58">
        <v>33</v>
      </c>
      <c r="E124" s="58" t="s">
        <v>79</v>
      </c>
      <c r="F124" s="58" t="s">
        <v>80</v>
      </c>
      <c r="G124" s="58">
        <v>5338.32</v>
      </c>
      <c r="H124" s="58" t="s">
        <v>27</v>
      </c>
      <c r="I124" s="59">
        <v>42739</v>
      </c>
      <c r="J124" s="59">
        <v>42739</v>
      </c>
      <c r="K124" s="58"/>
      <c r="L124" s="58"/>
      <c r="M124" s="58"/>
      <c r="N124" s="58" t="s">
        <v>349</v>
      </c>
      <c r="O124" s="58"/>
      <c r="P124" s="58"/>
      <c r="Q124" s="164" t="s">
        <v>492</v>
      </c>
      <c r="R124" s="59">
        <v>40333</v>
      </c>
      <c r="S124" s="165" t="s">
        <v>83</v>
      </c>
      <c r="T124" s="165" t="s">
        <v>493</v>
      </c>
      <c r="U124" s="58" t="s">
        <v>85</v>
      </c>
      <c r="V124" s="58" t="s">
        <v>493</v>
      </c>
      <c r="W124" s="58" t="s">
        <v>494</v>
      </c>
      <c r="X124" s="58" t="s">
        <v>495</v>
      </c>
      <c r="Y124" s="58" t="s">
        <v>496</v>
      </c>
      <c r="Z124" s="58" t="s">
        <v>497</v>
      </c>
      <c r="AA124" s="165" t="s">
        <v>498</v>
      </c>
      <c r="AB124" s="59">
        <v>2012</v>
      </c>
      <c r="AC124" s="60"/>
      <c r="AD124" s="59"/>
      <c r="AE124" s="59"/>
      <c r="AF124" s="58"/>
      <c r="AG124" s="58" t="s">
        <v>360</v>
      </c>
      <c r="AH124" s="58" t="s">
        <v>361</v>
      </c>
    </row>
    <row r="125" spans="1:34" ht="69.95" customHeight="1" x14ac:dyDescent="0.25">
      <c r="A125" s="44" t="s">
        <v>499</v>
      </c>
      <c r="B125" s="45" t="s">
        <v>500</v>
      </c>
      <c r="C125" s="45">
        <v>33</v>
      </c>
      <c r="D125" s="45">
        <v>33</v>
      </c>
      <c r="E125" s="45" t="s">
        <v>79</v>
      </c>
      <c r="F125" s="45" t="s">
        <v>80</v>
      </c>
      <c r="G125" s="45">
        <v>302.20999999999998</v>
      </c>
      <c r="H125" s="45" t="s">
        <v>27</v>
      </c>
      <c r="I125" s="46">
        <v>39031</v>
      </c>
      <c r="J125" s="46">
        <v>42783</v>
      </c>
      <c r="K125" s="45"/>
      <c r="L125" s="45"/>
      <c r="M125" s="45"/>
      <c r="N125" s="45" t="s">
        <v>349</v>
      </c>
      <c r="O125" s="45"/>
      <c r="P125" s="45"/>
      <c r="Q125" s="64">
        <v>39710</v>
      </c>
      <c r="R125" s="46">
        <v>38076</v>
      </c>
      <c r="S125" s="45" t="s">
        <v>96</v>
      </c>
      <c r="T125" s="45" t="s">
        <v>374</v>
      </c>
      <c r="U125" s="45" t="s">
        <v>85</v>
      </c>
      <c r="V125" s="45" t="s">
        <v>480</v>
      </c>
      <c r="W125" s="45" t="s">
        <v>481</v>
      </c>
      <c r="X125" s="45" t="s">
        <v>482</v>
      </c>
      <c r="Y125" s="45" t="s">
        <v>483</v>
      </c>
      <c r="Z125" s="45" t="s">
        <v>484</v>
      </c>
      <c r="AA125" s="45"/>
      <c r="AB125" s="46">
        <v>43417</v>
      </c>
      <c r="AC125" s="47" t="s">
        <v>426</v>
      </c>
      <c r="AD125" s="46">
        <v>44020</v>
      </c>
      <c r="AE125" s="73">
        <v>45114</v>
      </c>
      <c r="AF125" s="45"/>
      <c r="AG125" s="45" t="s">
        <v>360</v>
      </c>
      <c r="AH125" s="45" t="s">
        <v>361</v>
      </c>
    </row>
    <row r="126" spans="1:34" ht="69.95" customHeight="1" x14ac:dyDescent="0.25">
      <c r="A126" s="44" t="s">
        <v>501</v>
      </c>
      <c r="B126" s="45" t="s">
        <v>502</v>
      </c>
      <c r="C126" s="45">
        <v>33</v>
      </c>
      <c r="D126" s="45">
        <v>33</v>
      </c>
      <c r="E126" s="45" t="s">
        <v>79</v>
      </c>
      <c r="F126" s="45" t="s">
        <v>80</v>
      </c>
      <c r="G126" s="45">
        <v>962.34</v>
      </c>
      <c r="H126" s="45" t="s">
        <v>27</v>
      </c>
      <c r="I126" s="46">
        <v>42562</v>
      </c>
      <c r="J126" s="46">
        <v>42562</v>
      </c>
      <c r="K126" s="45"/>
      <c r="L126" s="45"/>
      <c r="M126" s="45"/>
      <c r="N126" s="45" t="s">
        <v>349</v>
      </c>
      <c r="O126" s="45"/>
      <c r="P126" s="45"/>
      <c r="Q126" s="64">
        <v>41376</v>
      </c>
      <c r="R126" s="46">
        <v>40829</v>
      </c>
      <c r="S126" s="45" t="s">
        <v>96</v>
      </c>
      <c r="T126" s="45" t="s">
        <v>374</v>
      </c>
      <c r="U126" s="45" t="s">
        <v>85</v>
      </c>
      <c r="V126" s="45" t="s">
        <v>98</v>
      </c>
      <c r="W126" s="45" t="s">
        <v>422</v>
      </c>
      <c r="X126" s="45" t="s">
        <v>423</v>
      </c>
      <c r="Y126" s="45" t="s">
        <v>424</v>
      </c>
      <c r="Z126" s="45" t="s">
        <v>425</v>
      </c>
      <c r="AA126" s="45"/>
      <c r="AB126" s="46">
        <v>43424</v>
      </c>
      <c r="AC126" s="47">
        <v>44900</v>
      </c>
      <c r="AD126" s="46">
        <v>43809</v>
      </c>
      <c r="AE126" s="48">
        <v>44904</v>
      </c>
      <c r="AF126" s="45" t="s">
        <v>437</v>
      </c>
      <c r="AG126" s="45" t="s">
        <v>377</v>
      </c>
      <c r="AH126" s="45" t="s">
        <v>361</v>
      </c>
    </row>
    <row r="127" spans="1:34" ht="69.95" customHeight="1" x14ac:dyDescent="0.25">
      <c r="A127" s="44" t="s">
        <v>503</v>
      </c>
      <c r="B127" s="45" t="s">
        <v>504</v>
      </c>
      <c r="C127" s="45">
        <v>33</v>
      </c>
      <c r="D127" s="45">
        <v>33</v>
      </c>
      <c r="E127" s="45" t="s">
        <v>79</v>
      </c>
      <c r="F127" s="45" t="s">
        <v>80</v>
      </c>
      <c r="G127" s="45">
        <v>214.41</v>
      </c>
      <c r="H127" s="45" t="s">
        <v>27</v>
      </c>
      <c r="I127" s="46">
        <v>42733</v>
      </c>
      <c r="J127" s="46">
        <v>42733</v>
      </c>
      <c r="K127" s="45"/>
      <c r="L127" s="45"/>
      <c r="M127" s="45"/>
      <c r="N127" s="45" t="s">
        <v>349</v>
      </c>
      <c r="O127" s="45"/>
      <c r="P127" s="45"/>
      <c r="Q127" s="64" t="s">
        <v>505</v>
      </c>
      <c r="R127" s="46">
        <v>43010</v>
      </c>
      <c r="S127" s="45" t="s">
        <v>83</v>
      </c>
      <c r="T127" s="45" t="s">
        <v>506</v>
      </c>
      <c r="U127" s="45" t="s">
        <v>85</v>
      </c>
      <c r="V127" s="45" t="s">
        <v>506</v>
      </c>
      <c r="W127" s="45" t="s">
        <v>507</v>
      </c>
      <c r="X127" s="45" t="s">
        <v>508</v>
      </c>
      <c r="Y127" s="45" t="s">
        <v>509</v>
      </c>
      <c r="Z127" s="45" t="s">
        <v>510</v>
      </c>
      <c r="AA127" s="45" t="s">
        <v>511</v>
      </c>
      <c r="AB127" s="46"/>
      <c r="AC127" s="47"/>
      <c r="AD127" s="46"/>
      <c r="AE127" s="46"/>
      <c r="AF127" s="45"/>
      <c r="AG127" s="45" t="s">
        <v>476</v>
      </c>
      <c r="AH127" s="45" t="s">
        <v>361</v>
      </c>
    </row>
    <row r="128" spans="1:34" ht="69.95" customHeight="1" x14ac:dyDescent="0.25">
      <c r="A128" s="44" t="s">
        <v>512</v>
      </c>
      <c r="B128" s="45" t="s">
        <v>513</v>
      </c>
      <c r="C128" s="45">
        <v>33</v>
      </c>
      <c r="D128" s="45">
        <v>33</v>
      </c>
      <c r="E128" s="45" t="s">
        <v>79</v>
      </c>
      <c r="F128" s="45" t="s">
        <v>80</v>
      </c>
      <c r="G128" s="45">
        <v>22.38</v>
      </c>
      <c r="H128" s="45" t="s">
        <v>27</v>
      </c>
      <c r="I128" s="46">
        <v>39960</v>
      </c>
      <c r="J128" s="46">
        <v>39960</v>
      </c>
      <c r="K128" s="45" t="s">
        <v>85</v>
      </c>
      <c r="L128" s="45"/>
      <c r="M128" s="45"/>
      <c r="N128" s="45" t="s">
        <v>349</v>
      </c>
      <c r="O128" s="45"/>
      <c r="P128" s="45"/>
      <c r="Q128" s="64" t="s">
        <v>514</v>
      </c>
      <c r="R128" s="46">
        <v>43010</v>
      </c>
      <c r="S128" s="45" t="s">
        <v>83</v>
      </c>
      <c r="T128" s="45" t="s">
        <v>506</v>
      </c>
      <c r="U128" s="45" t="s">
        <v>85</v>
      </c>
      <c r="V128" s="45" t="s">
        <v>506</v>
      </c>
      <c r="W128" s="45" t="s">
        <v>507</v>
      </c>
      <c r="X128" s="45" t="s">
        <v>508</v>
      </c>
      <c r="Y128" s="45" t="s">
        <v>509</v>
      </c>
      <c r="Z128" s="45" t="s">
        <v>510</v>
      </c>
      <c r="AA128" s="45" t="s">
        <v>511</v>
      </c>
      <c r="AB128" s="46"/>
      <c r="AC128" s="47"/>
      <c r="AD128" s="46"/>
      <c r="AE128" s="46"/>
      <c r="AF128" s="45"/>
      <c r="AG128" s="45" t="s">
        <v>476</v>
      </c>
      <c r="AH128" s="45" t="s">
        <v>361</v>
      </c>
    </row>
    <row r="129" spans="1:34" ht="69.95" customHeight="1" x14ac:dyDescent="0.25">
      <c r="A129" s="44" t="s">
        <v>1001</v>
      </c>
      <c r="B129" s="45" t="s">
        <v>1002</v>
      </c>
      <c r="C129" s="45">
        <v>40</v>
      </c>
      <c r="D129" s="45">
        <v>40</v>
      </c>
      <c r="E129" s="45" t="s">
        <v>79</v>
      </c>
      <c r="F129" s="45" t="s">
        <v>80</v>
      </c>
      <c r="G129" s="45">
        <v>738.39</v>
      </c>
      <c r="H129" s="45" t="s">
        <v>27</v>
      </c>
      <c r="I129" s="46">
        <v>42537</v>
      </c>
      <c r="J129" s="46">
        <v>42537</v>
      </c>
      <c r="K129" s="45" t="s">
        <v>85</v>
      </c>
      <c r="L129" s="45" t="s">
        <v>1003</v>
      </c>
      <c r="M129" s="45"/>
      <c r="N129" s="45" t="s">
        <v>349</v>
      </c>
      <c r="O129" s="45"/>
      <c r="P129" s="45" t="s">
        <v>81</v>
      </c>
      <c r="Q129" s="46"/>
      <c r="R129" s="46">
        <v>40703</v>
      </c>
      <c r="S129" s="45" t="s">
        <v>96</v>
      </c>
      <c r="T129" s="45" t="s">
        <v>96</v>
      </c>
      <c r="U129" s="45" t="s">
        <v>85</v>
      </c>
      <c r="V129" s="45" t="s">
        <v>1004</v>
      </c>
      <c r="W129" s="45" t="s">
        <v>1005</v>
      </c>
      <c r="X129" s="45" t="s">
        <v>1006</v>
      </c>
      <c r="Y129" s="45" t="s">
        <v>1007</v>
      </c>
      <c r="Z129" s="45" t="s">
        <v>1008</v>
      </c>
      <c r="AA129" s="45"/>
      <c r="AB129" s="46">
        <v>44245</v>
      </c>
      <c r="AC129" s="47">
        <v>44742</v>
      </c>
      <c r="AD129" s="46">
        <v>44344</v>
      </c>
      <c r="AE129" s="46">
        <v>45382</v>
      </c>
      <c r="AF129" s="45"/>
      <c r="AG129" s="45" t="s">
        <v>521</v>
      </c>
      <c r="AH129" s="45" t="s">
        <v>1009</v>
      </c>
    </row>
    <row r="130" spans="1:34" ht="69.95" customHeight="1" x14ac:dyDescent="0.25">
      <c r="A130" s="44" t="s">
        <v>1010</v>
      </c>
      <c r="B130" s="45" t="s">
        <v>1011</v>
      </c>
      <c r="C130" s="45">
        <v>40</v>
      </c>
      <c r="D130" s="45">
        <v>40</v>
      </c>
      <c r="E130" s="45" t="s">
        <v>79</v>
      </c>
      <c r="F130" s="45" t="s">
        <v>80</v>
      </c>
      <c r="G130" s="45">
        <v>566.38</v>
      </c>
      <c r="H130" s="45" t="s">
        <v>27</v>
      </c>
      <c r="I130" s="46">
        <v>42410</v>
      </c>
      <c r="J130" s="46">
        <v>42410</v>
      </c>
      <c r="K130" s="45" t="s">
        <v>26</v>
      </c>
      <c r="L130" s="45" t="s">
        <v>1012</v>
      </c>
      <c r="M130" s="45"/>
      <c r="N130" s="45" t="s">
        <v>349</v>
      </c>
      <c r="O130" s="45"/>
      <c r="P130" s="45" t="s">
        <v>81</v>
      </c>
      <c r="Q130" s="46"/>
      <c r="R130" s="46">
        <v>40438</v>
      </c>
      <c r="S130" s="45" t="s">
        <v>96</v>
      </c>
      <c r="T130" s="45" t="s">
        <v>96</v>
      </c>
      <c r="U130" s="45" t="s">
        <v>85</v>
      </c>
      <c r="V130" s="45" t="s">
        <v>1004</v>
      </c>
      <c r="W130" s="45" t="s">
        <v>1005</v>
      </c>
      <c r="X130" s="45" t="s">
        <v>1006</v>
      </c>
      <c r="Y130" s="45" t="s">
        <v>1007</v>
      </c>
      <c r="Z130" s="45" t="s">
        <v>1008</v>
      </c>
      <c r="AA130" s="45"/>
      <c r="AB130" s="46">
        <v>44245</v>
      </c>
      <c r="AC130" s="47">
        <v>44742</v>
      </c>
      <c r="AD130" s="46">
        <v>44344</v>
      </c>
      <c r="AE130" s="46">
        <v>45382</v>
      </c>
      <c r="AF130" s="45"/>
      <c r="AG130" s="45" t="s">
        <v>521</v>
      </c>
      <c r="AH130" s="45" t="s">
        <v>1009</v>
      </c>
    </row>
    <row r="131" spans="1:34" ht="69.95" customHeight="1" x14ac:dyDescent="0.25">
      <c r="A131" s="44" t="s">
        <v>1013</v>
      </c>
      <c r="B131" s="45" t="s">
        <v>1014</v>
      </c>
      <c r="C131" s="45">
        <v>40</v>
      </c>
      <c r="D131" s="45">
        <v>40</v>
      </c>
      <c r="E131" s="45" t="s">
        <v>79</v>
      </c>
      <c r="F131" s="45" t="s">
        <v>80</v>
      </c>
      <c r="G131" s="45">
        <v>176.64</v>
      </c>
      <c r="H131" s="45" t="s">
        <v>27</v>
      </c>
      <c r="I131" s="46">
        <v>38950</v>
      </c>
      <c r="J131" s="46">
        <v>38950</v>
      </c>
      <c r="K131" s="45" t="s">
        <v>85</v>
      </c>
      <c r="L131" s="45" t="s">
        <v>1015</v>
      </c>
      <c r="M131" s="45"/>
      <c r="N131" s="45" t="s">
        <v>349</v>
      </c>
      <c r="O131" s="45"/>
      <c r="P131" s="45" t="s">
        <v>81</v>
      </c>
      <c r="Q131" s="46"/>
      <c r="R131" s="46">
        <v>40438</v>
      </c>
      <c r="S131" s="45" t="s">
        <v>96</v>
      </c>
      <c r="T131" s="45" t="s">
        <v>96</v>
      </c>
      <c r="U131" s="45" t="s">
        <v>85</v>
      </c>
      <c r="V131" s="45" t="s">
        <v>1004</v>
      </c>
      <c r="W131" s="45" t="s">
        <v>1005</v>
      </c>
      <c r="X131" s="45" t="s">
        <v>1006</v>
      </c>
      <c r="Y131" s="45" t="s">
        <v>1007</v>
      </c>
      <c r="Z131" s="45" t="s">
        <v>1008</v>
      </c>
      <c r="AA131" s="45"/>
      <c r="AB131" s="46">
        <v>44245</v>
      </c>
      <c r="AC131" s="47">
        <v>44742</v>
      </c>
      <c r="AD131" s="46">
        <v>44344</v>
      </c>
      <c r="AE131" s="46">
        <v>45382</v>
      </c>
      <c r="AF131" s="45"/>
      <c r="AG131" s="45" t="s">
        <v>521</v>
      </c>
      <c r="AH131" s="45" t="s">
        <v>1009</v>
      </c>
    </row>
    <row r="132" spans="1:34" ht="69.95" customHeight="1" x14ac:dyDescent="0.25">
      <c r="A132" s="44" t="s">
        <v>1016</v>
      </c>
      <c r="B132" s="45" t="s">
        <v>1017</v>
      </c>
      <c r="C132" s="45">
        <v>40</v>
      </c>
      <c r="D132" s="45">
        <v>40</v>
      </c>
      <c r="E132" s="45" t="s">
        <v>79</v>
      </c>
      <c r="F132" s="45" t="s">
        <v>80</v>
      </c>
      <c r="G132" s="45">
        <v>437.8</v>
      </c>
      <c r="H132" s="45" t="s">
        <v>27</v>
      </c>
      <c r="I132" s="46">
        <v>40701</v>
      </c>
      <c r="J132" s="46">
        <v>40701</v>
      </c>
      <c r="K132" s="45" t="s">
        <v>85</v>
      </c>
      <c r="L132" s="45" t="s">
        <v>1012</v>
      </c>
      <c r="M132" s="45"/>
      <c r="N132" s="45" t="s">
        <v>349</v>
      </c>
      <c r="O132" s="45"/>
      <c r="P132" s="45" t="s">
        <v>81</v>
      </c>
      <c r="Q132" s="46"/>
      <c r="R132" s="46">
        <v>40438</v>
      </c>
      <c r="S132" s="45" t="s">
        <v>96</v>
      </c>
      <c r="T132" s="45" t="s">
        <v>96</v>
      </c>
      <c r="U132" s="45" t="s">
        <v>85</v>
      </c>
      <c r="V132" s="45" t="s">
        <v>1004</v>
      </c>
      <c r="W132" s="45" t="s">
        <v>1005</v>
      </c>
      <c r="X132" s="45" t="s">
        <v>1006</v>
      </c>
      <c r="Y132" s="45" t="s">
        <v>1007</v>
      </c>
      <c r="Z132" s="45" t="s">
        <v>1008</v>
      </c>
      <c r="AA132" s="45"/>
      <c r="AB132" s="46">
        <v>44245</v>
      </c>
      <c r="AC132" s="47">
        <v>44742</v>
      </c>
      <c r="AD132" s="46">
        <v>44344</v>
      </c>
      <c r="AE132" s="46">
        <v>45382</v>
      </c>
      <c r="AF132" s="45"/>
      <c r="AG132" s="45" t="s">
        <v>521</v>
      </c>
      <c r="AH132" s="45" t="s">
        <v>1009</v>
      </c>
    </row>
    <row r="133" spans="1:34" ht="69.95" customHeight="1" x14ac:dyDescent="0.25">
      <c r="A133" s="44" t="s">
        <v>1018</v>
      </c>
      <c r="B133" s="45" t="s">
        <v>1019</v>
      </c>
      <c r="C133" s="45">
        <v>40</v>
      </c>
      <c r="D133" s="45">
        <v>40</v>
      </c>
      <c r="E133" s="45" t="s">
        <v>79</v>
      </c>
      <c r="F133" s="45" t="s">
        <v>80</v>
      </c>
      <c r="G133" s="45">
        <v>12922.21</v>
      </c>
      <c r="H133" s="45" t="s">
        <v>27</v>
      </c>
      <c r="I133" s="46">
        <v>42397</v>
      </c>
      <c r="J133" s="46">
        <v>42397</v>
      </c>
      <c r="K133" s="45" t="s">
        <v>26</v>
      </c>
      <c r="L133" s="45" t="s">
        <v>1020</v>
      </c>
      <c r="M133" s="45"/>
      <c r="N133" s="45" t="s">
        <v>1021</v>
      </c>
      <c r="O133" s="45"/>
      <c r="P133" s="45" t="s">
        <v>81</v>
      </c>
      <c r="Q133" s="46">
        <v>42787</v>
      </c>
      <c r="R133" s="48">
        <v>40359</v>
      </c>
      <c r="S133" s="45" t="s">
        <v>83</v>
      </c>
      <c r="T133" s="45" t="s">
        <v>1022</v>
      </c>
      <c r="U133" s="45" t="s">
        <v>85</v>
      </c>
      <c r="V133" s="45" t="s">
        <v>1022</v>
      </c>
      <c r="W133" s="49" t="s">
        <v>1023</v>
      </c>
      <c r="X133" s="49" t="s">
        <v>1024</v>
      </c>
      <c r="Y133" s="49" t="s">
        <v>1025</v>
      </c>
      <c r="Z133" s="45" t="s">
        <v>1026</v>
      </c>
      <c r="AA133" s="45"/>
      <c r="AB133" s="46">
        <v>44231</v>
      </c>
      <c r="AC133" s="47">
        <v>44672</v>
      </c>
      <c r="AD133" s="46">
        <v>44231</v>
      </c>
      <c r="AE133" s="89" t="s">
        <v>1027</v>
      </c>
      <c r="AF133" s="45"/>
      <c r="AG133" s="45" t="s">
        <v>521</v>
      </c>
      <c r="AH133" s="45" t="s">
        <v>522</v>
      </c>
    </row>
    <row r="134" spans="1:34" ht="69.95" customHeight="1" x14ac:dyDescent="0.25">
      <c r="A134" s="44" t="s">
        <v>1028</v>
      </c>
      <c r="B134" s="45" t="s">
        <v>1029</v>
      </c>
      <c r="C134" s="45">
        <v>40</v>
      </c>
      <c r="D134" s="45">
        <v>40</v>
      </c>
      <c r="E134" s="45" t="s">
        <v>79</v>
      </c>
      <c r="F134" s="45" t="s">
        <v>80</v>
      </c>
      <c r="G134" s="45">
        <v>2256.63</v>
      </c>
      <c r="H134" s="45" t="s">
        <v>27</v>
      </c>
      <c r="I134" s="46">
        <v>42369</v>
      </c>
      <c r="J134" s="46">
        <v>42369</v>
      </c>
      <c r="K134" s="45" t="s">
        <v>26</v>
      </c>
      <c r="L134" s="45" t="s">
        <v>1030</v>
      </c>
      <c r="M134" s="45"/>
      <c r="N134" s="90" t="s">
        <v>349</v>
      </c>
      <c r="O134" s="45"/>
      <c r="P134" s="90"/>
      <c r="Q134" s="46"/>
      <c r="R134" s="46">
        <v>40715</v>
      </c>
      <c r="S134" s="45" t="s">
        <v>96</v>
      </c>
      <c r="T134" s="45" t="s">
        <v>96</v>
      </c>
      <c r="U134" s="45" t="s">
        <v>85</v>
      </c>
      <c r="V134" s="45" t="s">
        <v>1031</v>
      </c>
      <c r="W134" s="45" t="s">
        <v>1032</v>
      </c>
      <c r="X134" s="45" t="s">
        <v>1033</v>
      </c>
      <c r="Y134" s="45" t="s">
        <v>1034</v>
      </c>
      <c r="Z134" s="45" t="s">
        <v>1035</v>
      </c>
      <c r="AA134" s="45"/>
      <c r="AB134" s="46">
        <v>44448</v>
      </c>
      <c r="AC134" s="47"/>
      <c r="AD134" s="46">
        <v>44652</v>
      </c>
      <c r="AE134" s="46">
        <v>45747</v>
      </c>
      <c r="AF134" s="45"/>
      <c r="AG134" s="45" t="s">
        <v>1036</v>
      </c>
      <c r="AH134" s="45" t="s">
        <v>522</v>
      </c>
    </row>
    <row r="135" spans="1:34" ht="69.95" customHeight="1" x14ac:dyDescent="0.25">
      <c r="A135" s="44" t="s">
        <v>1037</v>
      </c>
      <c r="B135" s="45" t="s">
        <v>1038</v>
      </c>
      <c r="C135" s="45">
        <v>40</v>
      </c>
      <c r="D135" s="45">
        <v>40</v>
      </c>
      <c r="E135" s="45" t="s">
        <v>79</v>
      </c>
      <c r="F135" s="45" t="s">
        <v>80</v>
      </c>
      <c r="G135" s="45">
        <v>1598.23</v>
      </c>
      <c r="H135" s="45" t="s">
        <v>26</v>
      </c>
      <c r="I135" s="46">
        <v>42604</v>
      </c>
      <c r="J135" s="46">
        <v>44203</v>
      </c>
      <c r="K135" s="45" t="s">
        <v>26</v>
      </c>
      <c r="L135" s="45" t="s">
        <v>1020</v>
      </c>
      <c r="M135" s="45"/>
      <c r="N135" s="90" t="s">
        <v>1021</v>
      </c>
      <c r="O135" s="45"/>
      <c r="P135" s="90" t="s">
        <v>85</v>
      </c>
      <c r="Q135" s="46">
        <v>42929</v>
      </c>
      <c r="R135" s="46">
        <v>39930</v>
      </c>
      <c r="S135" s="45" t="s">
        <v>96</v>
      </c>
      <c r="T135" s="45" t="s">
        <v>96</v>
      </c>
      <c r="U135" s="45" t="s">
        <v>85</v>
      </c>
      <c r="V135" s="45" t="s">
        <v>1031</v>
      </c>
      <c r="W135" s="45" t="s">
        <v>1032</v>
      </c>
      <c r="X135" s="45" t="s">
        <v>1033</v>
      </c>
      <c r="Y135" s="45" t="s">
        <v>1034</v>
      </c>
      <c r="Z135" s="45" t="s">
        <v>1035</v>
      </c>
      <c r="AA135" s="45"/>
      <c r="AB135" s="46">
        <v>44448</v>
      </c>
      <c r="AC135" s="47"/>
      <c r="AD135" s="46">
        <v>44652</v>
      </c>
      <c r="AE135" s="46">
        <v>45747</v>
      </c>
      <c r="AF135" s="45"/>
      <c r="AG135" s="45" t="s">
        <v>1036</v>
      </c>
      <c r="AH135" s="45" t="s">
        <v>522</v>
      </c>
    </row>
    <row r="136" spans="1:34" ht="69.95" customHeight="1" x14ac:dyDescent="0.25">
      <c r="A136" s="44" t="s">
        <v>1039</v>
      </c>
      <c r="B136" s="45" t="s">
        <v>1040</v>
      </c>
      <c r="C136" s="45">
        <v>40</v>
      </c>
      <c r="D136" s="45">
        <v>40</v>
      </c>
      <c r="E136" s="45" t="s">
        <v>79</v>
      </c>
      <c r="F136" s="45" t="s">
        <v>80</v>
      </c>
      <c r="G136" s="45">
        <v>1615.31</v>
      </c>
      <c r="H136" s="45" t="s">
        <v>27</v>
      </c>
      <c r="I136" s="46">
        <v>42465</v>
      </c>
      <c r="J136" s="46">
        <v>44203</v>
      </c>
      <c r="K136" s="45" t="s">
        <v>26</v>
      </c>
      <c r="L136" s="45" t="s">
        <v>1020</v>
      </c>
      <c r="M136" s="45"/>
      <c r="N136" s="90" t="s">
        <v>1021</v>
      </c>
      <c r="O136" s="45"/>
      <c r="P136" s="90" t="s">
        <v>85</v>
      </c>
      <c r="Q136" s="46">
        <v>42929</v>
      </c>
      <c r="R136" s="46">
        <v>39930</v>
      </c>
      <c r="S136" s="45" t="s">
        <v>96</v>
      </c>
      <c r="T136" s="45" t="s">
        <v>96</v>
      </c>
      <c r="U136" s="45" t="s">
        <v>85</v>
      </c>
      <c r="V136" s="45" t="s">
        <v>1031</v>
      </c>
      <c r="W136" s="45" t="s">
        <v>1032</v>
      </c>
      <c r="X136" s="45" t="s">
        <v>1033</v>
      </c>
      <c r="Y136" s="45" t="s">
        <v>1034</v>
      </c>
      <c r="Z136" s="45" t="s">
        <v>1035</v>
      </c>
      <c r="AA136" s="45"/>
      <c r="AB136" s="46">
        <v>44448</v>
      </c>
      <c r="AC136" s="47"/>
      <c r="AD136" s="46">
        <v>44652</v>
      </c>
      <c r="AE136" s="46">
        <v>45747</v>
      </c>
      <c r="AF136" s="45"/>
      <c r="AG136" s="45" t="s">
        <v>1036</v>
      </c>
      <c r="AH136" s="45" t="s">
        <v>522</v>
      </c>
    </row>
    <row r="137" spans="1:34" ht="69.95" customHeight="1" x14ac:dyDescent="0.25">
      <c r="A137" s="44" t="s">
        <v>1041</v>
      </c>
      <c r="B137" s="45" t="s">
        <v>1042</v>
      </c>
      <c r="C137" s="45">
        <v>40</v>
      </c>
      <c r="D137" s="45">
        <v>40</v>
      </c>
      <c r="E137" s="45" t="s">
        <v>79</v>
      </c>
      <c r="F137" s="45" t="s">
        <v>80</v>
      </c>
      <c r="G137" s="45">
        <v>96.5</v>
      </c>
      <c r="H137" s="45" t="s">
        <v>27</v>
      </c>
      <c r="I137" s="46">
        <v>38950</v>
      </c>
      <c r="J137" s="46">
        <v>38950</v>
      </c>
      <c r="K137" s="45" t="s">
        <v>85</v>
      </c>
      <c r="L137" s="45" t="s">
        <v>1043</v>
      </c>
      <c r="M137" s="45"/>
      <c r="N137" s="90" t="s">
        <v>349</v>
      </c>
      <c r="O137" s="45"/>
      <c r="P137" s="90" t="s">
        <v>85</v>
      </c>
      <c r="Q137" s="46"/>
      <c r="R137" s="46">
        <v>39930</v>
      </c>
      <c r="S137" s="45" t="s">
        <v>96</v>
      </c>
      <c r="T137" s="45" t="s">
        <v>96</v>
      </c>
      <c r="U137" s="45" t="s">
        <v>85</v>
      </c>
      <c r="V137" s="45" t="s">
        <v>1031</v>
      </c>
      <c r="W137" s="45" t="s">
        <v>1032</v>
      </c>
      <c r="X137" s="45" t="s">
        <v>1033</v>
      </c>
      <c r="Y137" s="45" t="s">
        <v>1034</v>
      </c>
      <c r="Z137" s="45" t="s">
        <v>1035</v>
      </c>
      <c r="AA137" s="45"/>
      <c r="AB137" s="46">
        <v>44448</v>
      </c>
      <c r="AC137" s="47"/>
      <c r="AD137" s="46">
        <v>44652</v>
      </c>
      <c r="AE137" s="46">
        <v>45747</v>
      </c>
      <c r="AF137" s="45"/>
      <c r="AG137" s="45" t="s">
        <v>1036</v>
      </c>
      <c r="AH137" s="45" t="s">
        <v>522</v>
      </c>
    </row>
    <row r="138" spans="1:34" ht="69.95" customHeight="1" x14ac:dyDescent="0.25">
      <c r="A138" s="44" t="s">
        <v>1044</v>
      </c>
      <c r="B138" s="45" t="s">
        <v>1045</v>
      </c>
      <c r="C138" s="45">
        <v>40</v>
      </c>
      <c r="D138" s="45">
        <v>40</v>
      </c>
      <c r="E138" s="45" t="s">
        <v>79</v>
      </c>
      <c r="F138" s="45" t="s">
        <v>80</v>
      </c>
      <c r="G138" s="45">
        <v>989.6</v>
      </c>
      <c r="H138" s="45" t="s">
        <v>26</v>
      </c>
      <c r="I138" s="46">
        <v>42366</v>
      </c>
      <c r="J138" s="46">
        <v>42366</v>
      </c>
      <c r="K138" s="45" t="s">
        <v>85</v>
      </c>
      <c r="L138" s="45" t="s">
        <v>1046</v>
      </c>
      <c r="M138" s="45"/>
      <c r="N138" s="45" t="s">
        <v>349</v>
      </c>
      <c r="O138" s="45" t="s">
        <v>1046</v>
      </c>
      <c r="P138" s="45" t="s">
        <v>85</v>
      </c>
      <c r="Q138" s="46"/>
      <c r="R138" s="48">
        <v>39622</v>
      </c>
      <c r="S138" s="45" t="s">
        <v>83</v>
      </c>
      <c r="T138" s="45" t="s">
        <v>1047</v>
      </c>
      <c r="U138" s="45" t="s">
        <v>85</v>
      </c>
      <c r="V138" s="45" t="s">
        <v>1048</v>
      </c>
      <c r="W138" s="45" t="s">
        <v>1049</v>
      </c>
      <c r="X138" s="45" t="s">
        <v>1050</v>
      </c>
      <c r="Y138" s="45" t="s">
        <v>1051</v>
      </c>
      <c r="Z138" s="45" t="s">
        <v>1052</v>
      </c>
      <c r="AA138" s="45"/>
      <c r="AB138" s="46">
        <v>42922</v>
      </c>
      <c r="AC138" s="47"/>
      <c r="AD138" s="46">
        <v>44013</v>
      </c>
      <c r="AE138" s="89" t="s">
        <v>1053</v>
      </c>
      <c r="AF138" s="45"/>
      <c r="AG138" s="45" t="s">
        <v>521</v>
      </c>
      <c r="AH138" s="45" t="s">
        <v>522</v>
      </c>
    </row>
    <row r="139" spans="1:34" ht="69.95" customHeight="1" x14ac:dyDescent="0.25">
      <c r="A139" s="44" t="s">
        <v>1054</v>
      </c>
      <c r="B139" s="45" t="s">
        <v>1055</v>
      </c>
      <c r="C139" s="45">
        <v>40</v>
      </c>
      <c r="D139" s="45">
        <v>40</v>
      </c>
      <c r="E139" s="45" t="s">
        <v>79</v>
      </c>
      <c r="F139" s="45" t="s">
        <v>80</v>
      </c>
      <c r="G139" s="45">
        <v>12239.46</v>
      </c>
      <c r="H139" s="45" t="s">
        <v>26</v>
      </c>
      <c r="I139" s="46">
        <v>42636</v>
      </c>
      <c r="J139" s="46">
        <v>44203</v>
      </c>
      <c r="K139" s="45" t="s">
        <v>27</v>
      </c>
      <c r="L139" s="45"/>
      <c r="M139" s="45"/>
      <c r="N139" s="45" t="s">
        <v>1021</v>
      </c>
      <c r="O139" s="45"/>
      <c r="P139" s="45" t="s">
        <v>27</v>
      </c>
      <c r="Q139" s="46">
        <v>42929</v>
      </c>
      <c r="R139" s="46">
        <v>37692</v>
      </c>
      <c r="S139" s="45" t="s">
        <v>96</v>
      </c>
      <c r="T139" s="45" t="s">
        <v>96</v>
      </c>
      <c r="U139" s="45" t="s">
        <v>85</v>
      </c>
      <c r="V139" s="45" t="s">
        <v>1056</v>
      </c>
      <c r="W139" s="45" t="s">
        <v>1032</v>
      </c>
      <c r="X139" s="45" t="s">
        <v>1033</v>
      </c>
      <c r="Y139" s="45" t="s">
        <v>1034</v>
      </c>
      <c r="Z139" s="45" t="s">
        <v>1035</v>
      </c>
      <c r="AA139" s="45"/>
      <c r="AB139" s="46">
        <v>44519</v>
      </c>
      <c r="AC139" s="47">
        <v>44889</v>
      </c>
      <c r="AD139" s="46">
        <v>44564</v>
      </c>
      <c r="AE139" s="46">
        <v>45657</v>
      </c>
      <c r="AF139" s="45"/>
      <c r="AG139" s="45" t="s">
        <v>1036</v>
      </c>
      <c r="AH139" s="45" t="s">
        <v>522</v>
      </c>
    </row>
    <row r="140" spans="1:34" ht="69.95" customHeight="1" x14ac:dyDescent="0.25">
      <c r="A140" s="44" t="s">
        <v>1057</v>
      </c>
      <c r="B140" s="45" t="s">
        <v>1058</v>
      </c>
      <c r="C140" s="45" t="s">
        <v>517</v>
      </c>
      <c r="D140" s="45">
        <v>40</v>
      </c>
      <c r="E140" s="45" t="s">
        <v>79</v>
      </c>
      <c r="F140" s="45" t="s">
        <v>80</v>
      </c>
      <c r="G140" s="45">
        <v>5600.49</v>
      </c>
      <c r="H140" s="45" t="s">
        <v>27</v>
      </c>
      <c r="I140" s="46">
        <v>42366</v>
      </c>
      <c r="J140" s="46">
        <v>42366</v>
      </c>
      <c r="K140" s="45" t="s">
        <v>85</v>
      </c>
      <c r="L140" s="45" t="s">
        <v>1059</v>
      </c>
      <c r="M140" s="45"/>
      <c r="N140" s="45" t="s">
        <v>349</v>
      </c>
      <c r="O140" s="45"/>
      <c r="P140" s="45" t="s">
        <v>27</v>
      </c>
      <c r="Q140" s="46"/>
      <c r="R140" s="48">
        <v>37574</v>
      </c>
      <c r="S140" s="45" t="s">
        <v>83</v>
      </c>
      <c r="T140" s="45" t="s">
        <v>518</v>
      </c>
      <c r="U140" s="45" t="s">
        <v>85</v>
      </c>
      <c r="V140" s="45" t="s">
        <v>518</v>
      </c>
      <c r="W140" s="45" t="s">
        <v>519</v>
      </c>
      <c r="X140" s="45" t="s">
        <v>508</v>
      </c>
      <c r="Y140" s="45" t="s">
        <v>509</v>
      </c>
      <c r="Z140" s="45" t="s">
        <v>510</v>
      </c>
      <c r="AA140" s="45"/>
      <c r="AB140" s="46">
        <v>43447</v>
      </c>
      <c r="AC140" s="47"/>
      <c r="AD140" s="46">
        <v>43369</v>
      </c>
      <c r="AE140" s="89" t="s">
        <v>1060</v>
      </c>
      <c r="AF140" s="45"/>
      <c r="AG140" s="45" t="s">
        <v>521</v>
      </c>
      <c r="AH140" s="45" t="s">
        <v>522</v>
      </c>
    </row>
    <row r="141" spans="1:34" ht="69.95" customHeight="1" thickBot="1" x14ac:dyDescent="0.3">
      <c r="A141" s="53" t="s">
        <v>1061</v>
      </c>
      <c r="B141" s="54" t="s">
        <v>1062</v>
      </c>
      <c r="C141" s="54">
        <v>40</v>
      </c>
      <c r="D141" s="54">
        <v>40</v>
      </c>
      <c r="E141" s="54" t="s">
        <v>79</v>
      </c>
      <c r="F141" s="54" t="s">
        <v>80</v>
      </c>
      <c r="G141" s="54">
        <v>4924.71</v>
      </c>
      <c r="H141" s="54" t="s">
        <v>27</v>
      </c>
      <c r="I141" s="55">
        <v>42537</v>
      </c>
      <c r="J141" s="55">
        <v>42537</v>
      </c>
      <c r="K141" s="54" t="s">
        <v>85</v>
      </c>
      <c r="L141" s="54" t="s">
        <v>1063</v>
      </c>
      <c r="M141" s="54"/>
      <c r="N141" s="54" t="s">
        <v>349</v>
      </c>
      <c r="O141" s="54"/>
      <c r="P141" s="54" t="s">
        <v>27</v>
      </c>
      <c r="Q141" s="55"/>
      <c r="R141" s="55">
        <v>38427</v>
      </c>
      <c r="S141" s="54" t="s">
        <v>96</v>
      </c>
      <c r="T141" s="54" t="s">
        <v>96</v>
      </c>
      <c r="U141" s="54" t="s">
        <v>85</v>
      </c>
      <c r="V141" s="54" t="s">
        <v>1031</v>
      </c>
      <c r="W141" s="54" t="s">
        <v>1032</v>
      </c>
      <c r="X141" s="54" t="s">
        <v>1033</v>
      </c>
      <c r="Y141" s="54" t="s">
        <v>1034</v>
      </c>
      <c r="Z141" s="54" t="s">
        <v>1035</v>
      </c>
      <c r="AA141" s="54"/>
      <c r="AB141" s="55">
        <v>44385</v>
      </c>
      <c r="AC141" s="56"/>
      <c r="AD141" s="55">
        <v>44652</v>
      </c>
      <c r="AE141" s="55">
        <v>45747</v>
      </c>
      <c r="AF141" s="54"/>
      <c r="AG141" s="54" t="s">
        <v>1036</v>
      </c>
      <c r="AH141" s="54" t="s">
        <v>522</v>
      </c>
    </row>
    <row r="142" spans="1:34" ht="69.95" customHeight="1" x14ac:dyDescent="0.25">
      <c r="A142" s="57" t="s">
        <v>1064</v>
      </c>
      <c r="B142" s="58" t="s">
        <v>1065</v>
      </c>
      <c r="C142" s="58" t="s">
        <v>517</v>
      </c>
      <c r="D142" s="58">
        <v>40</v>
      </c>
      <c r="E142" s="58" t="s">
        <v>79</v>
      </c>
      <c r="F142" s="58" t="s">
        <v>80</v>
      </c>
      <c r="G142" s="58">
        <v>9303.5</v>
      </c>
      <c r="H142" s="58" t="s">
        <v>26</v>
      </c>
      <c r="I142" s="59">
        <v>39031</v>
      </c>
      <c r="J142" s="59">
        <v>39031</v>
      </c>
      <c r="K142" s="58" t="s">
        <v>81</v>
      </c>
      <c r="L142" s="58"/>
      <c r="M142" s="58"/>
      <c r="N142" s="58" t="s">
        <v>1021</v>
      </c>
      <c r="O142" s="58"/>
      <c r="P142" s="58"/>
      <c r="Q142" s="59">
        <v>39993</v>
      </c>
      <c r="R142" s="86">
        <v>39385</v>
      </c>
      <c r="S142" s="58" t="s">
        <v>83</v>
      </c>
      <c r="T142" s="58" t="s">
        <v>518</v>
      </c>
      <c r="U142" s="58" t="s">
        <v>85</v>
      </c>
      <c r="V142" s="58" t="s">
        <v>1004</v>
      </c>
      <c r="W142" s="58" t="s">
        <v>1066</v>
      </c>
      <c r="X142" s="58" t="s">
        <v>1067</v>
      </c>
      <c r="Y142" s="58" t="s">
        <v>1068</v>
      </c>
      <c r="Z142" s="58" t="s">
        <v>1069</v>
      </c>
      <c r="AA142" s="58"/>
      <c r="AB142" s="59">
        <v>44662</v>
      </c>
      <c r="AC142" s="60"/>
      <c r="AD142" s="59">
        <v>44662</v>
      </c>
      <c r="AE142" s="170" t="s">
        <v>1060</v>
      </c>
      <c r="AF142" s="165" t="s">
        <v>1070</v>
      </c>
      <c r="AG142" s="58" t="s">
        <v>1036</v>
      </c>
      <c r="AH142" s="58" t="s">
        <v>522</v>
      </c>
    </row>
    <row r="143" spans="1:34" ht="69.95" customHeight="1" x14ac:dyDescent="0.25">
      <c r="A143" s="44" t="s">
        <v>1071</v>
      </c>
      <c r="B143" s="45" t="s">
        <v>1072</v>
      </c>
      <c r="C143" s="45" t="s">
        <v>1073</v>
      </c>
      <c r="D143" s="45">
        <v>40</v>
      </c>
      <c r="E143" s="45" t="s">
        <v>79</v>
      </c>
      <c r="F143" s="45" t="s">
        <v>80</v>
      </c>
      <c r="G143" s="45">
        <v>3561.7</v>
      </c>
      <c r="H143" s="45" t="s">
        <v>26</v>
      </c>
      <c r="I143" s="46">
        <v>42636</v>
      </c>
      <c r="J143" s="46">
        <v>44203</v>
      </c>
      <c r="K143" s="45" t="s">
        <v>26</v>
      </c>
      <c r="L143" s="45" t="s">
        <v>1020</v>
      </c>
      <c r="M143" s="45"/>
      <c r="N143" s="45" t="s">
        <v>1021</v>
      </c>
      <c r="O143" s="45"/>
      <c r="P143" s="45"/>
      <c r="Q143" s="46">
        <v>40959</v>
      </c>
      <c r="R143" s="46">
        <v>39993</v>
      </c>
      <c r="S143" s="45" t="s">
        <v>96</v>
      </c>
      <c r="T143" s="45" t="s">
        <v>96</v>
      </c>
      <c r="U143" s="45" t="s">
        <v>85</v>
      </c>
      <c r="V143" s="45" t="s">
        <v>1056</v>
      </c>
      <c r="W143" s="45" t="s">
        <v>1032</v>
      </c>
      <c r="X143" s="45" t="s">
        <v>1033</v>
      </c>
      <c r="Y143" s="45" t="s">
        <v>1034</v>
      </c>
      <c r="Z143" s="45" t="s">
        <v>1035</v>
      </c>
      <c r="AA143" s="45"/>
      <c r="AB143" s="46">
        <v>44519</v>
      </c>
      <c r="AC143" s="47">
        <v>44889</v>
      </c>
      <c r="AD143" s="46">
        <v>44564</v>
      </c>
      <c r="AE143" s="46">
        <v>45657</v>
      </c>
      <c r="AF143" s="45"/>
      <c r="AG143" s="45" t="s">
        <v>1036</v>
      </c>
      <c r="AH143" s="45" t="s">
        <v>522</v>
      </c>
    </row>
    <row r="144" spans="1:34" ht="69.95" customHeight="1" x14ac:dyDescent="0.25">
      <c r="A144" s="44" t="s">
        <v>1074</v>
      </c>
      <c r="B144" s="45" t="s">
        <v>1075</v>
      </c>
      <c r="C144" s="45">
        <v>40</v>
      </c>
      <c r="D144" s="45">
        <v>40</v>
      </c>
      <c r="E144" s="45" t="s">
        <v>79</v>
      </c>
      <c r="F144" s="45" t="s">
        <v>80</v>
      </c>
      <c r="G144" s="45">
        <v>159.16</v>
      </c>
      <c r="H144" s="45" t="s">
        <v>27</v>
      </c>
      <c r="I144" s="46">
        <v>38950</v>
      </c>
      <c r="J144" s="46">
        <v>38950</v>
      </c>
      <c r="K144" s="45" t="s">
        <v>85</v>
      </c>
      <c r="L144" s="45" t="s">
        <v>1015</v>
      </c>
      <c r="M144" s="45"/>
      <c r="N144" s="45" t="s">
        <v>349</v>
      </c>
      <c r="O144" s="45"/>
      <c r="P144" s="45"/>
      <c r="Q144" s="46"/>
      <c r="R144" s="48">
        <v>40506</v>
      </c>
      <c r="S144" s="45" t="s">
        <v>83</v>
      </c>
      <c r="T144" s="45" t="s">
        <v>1076</v>
      </c>
      <c r="U144" s="45" t="s">
        <v>85</v>
      </c>
      <c r="V144" s="45" t="s">
        <v>1076</v>
      </c>
      <c r="W144" s="45" t="s">
        <v>1077</v>
      </c>
      <c r="X144" s="45" t="s">
        <v>1078</v>
      </c>
      <c r="Y144" s="45" t="s">
        <v>1079</v>
      </c>
      <c r="Z144" s="45" t="s">
        <v>1080</v>
      </c>
      <c r="AA144" s="45"/>
      <c r="AB144" s="46"/>
      <c r="AC144" s="47"/>
      <c r="AD144" s="46">
        <v>42870</v>
      </c>
      <c r="AE144" s="89">
        <v>43966</v>
      </c>
      <c r="AF144" s="51" t="s">
        <v>1081</v>
      </c>
      <c r="AG144" s="45" t="s">
        <v>521</v>
      </c>
      <c r="AH144" s="45" t="s">
        <v>522</v>
      </c>
    </row>
    <row r="145" spans="1:34" ht="69.95" customHeight="1" x14ac:dyDescent="0.25">
      <c r="A145" s="44" t="s">
        <v>1082</v>
      </c>
      <c r="B145" s="45" t="s">
        <v>1083</v>
      </c>
      <c r="C145" s="45">
        <v>40</v>
      </c>
      <c r="D145" s="45">
        <v>40</v>
      </c>
      <c r="E145" s="45" t="s">
        <v>79</v>
      </c>
      <c r="F145" s="45" t="s">
        <v>80</v>
      </c>
      <c r="G145" s="45">
        <v>107.51</v>
      </c>
      <c r="H145" s="45" t="s">
        <v>27</v>
      </c>
      <c r="I145" s="46">
        <v>38951</v>
      </c>
      <c r="J145" s="46">
        <v>43378</v>
      </c>
      <c r="K145" s="45" t="s">
        <v>81</v>
      </c>
      <c r="L145" s="45"/>
      <c r="M145" s="45"/>
      <c r="N145" s="45" t="s">
        <v>1021</v>
      </c>
      <c r="O145" s="45"/>
      <c r="P145" s="45"/>
      <c r="Q145" s="46">
        <v>42929</v>
      </c>
      <c r="R145" s="48">
        <v>37636</v>
      </c>
      <c r="S145" s="45" t="s">
        <v>83</v>
      </c>
      <c r="T145" s="45" t="s">
        <v>1084</v>
      </c>
      <c r="U145" s="45" t="s">
        <v>85</v>
      </c>
      <c r="V145" s="45" t="s">
        <v>1085</v>
      </c>
      <c r="W145" s="45" t="s">
        <v>1086</v>
      </c>
      <c r="X145" s="45" t="s">
        <v>1087</v>
      </c>
      <c r="Y145" s="45" t="s">
        <v>1088</v>
      </c>
      <c r="Z145" s="45" t="s">
        <v>1089</v>
      </c>
      <c r="AA145" s="45"/>
      <c r="AB145" s="46">
        <v>43437</v>
      </c>
      <c r="AC145" s="47"/>
      <c r="AD145" s="46">
        <v>43556</v>
      </c>
      <c r="AE145" s="89" t="s">
        <v>1090</v>
      </c>
      <c r="AF145" s="51" t="s">
        <v>1091</v>
      </c>
      <c r="AG145" s="45" t="s">
        <v>521</v>
      </c>
      <c r="AH145" s="45" t="s">
        <v>522</v>
      </c>
    </row>
    <row r="146" spans="1:34" ht="69.95" customHeight="1" x14ac:dyDescent="0.25">
      <c r="A146" s="44" t="s">
        <v>515</v>
      </c>
      <c r="B146" s="45" t="s">
        <v>516</v>
      </c>
      <c r="C146" s="45" t="s">
        <v>517</v>
      </c>
      <c r="D146" s="45">
        <v>33</v>
      </c>
      <c r="E146" s="45" t="s">
        <v>79</v>
      </c>
      <c r="F146" s="45" t="s">
        <v>80</v>
      </c>
      <c r="G146" s="45">
        <v>5.78</v>
      </c>
      <c r="H146" s="45" t="s">
        <v>27</v>
      </c>
      <c r="I146" s="46">
        <v>39960</v>
      </c>
      <c r="J146" s="46">
        <v>39960</v>
      </c>
      <c r="K146" s="45" t="s">
        <v>81</v>
      </c>
      <c r="L146" s="45"/>
      <c r="M146" s="45"/>
      <c r="N146" s="45" t="s">
        <v>349</v>
      </c>
      <c r="O146" s="45"/>
      <c r="P146" s="45"/>
      <c r="Q146" s="48"/>
      <c r="R146" s="46">
        <v>43010</v>
      </c>
      <c r="S146" s="45" t="s">
        <v>83</v>
      </c>
      <c r="T146" s="45" t="s">
        <v>518</v>
      </c>
      <c r="U146" s="45" t="s">
        <v>85</v>
      </c>
      <c r="V146" s="45" t="s">
        <v>518</v>
      </c>
      <c r="W146" s="45" t="s">
        <v>519</v>
      </c>
      <c r="X146" s="45" t="s">
        <v>508</v>
      </c>
      <c r="Y146" s="45" t="s">
        <v>509</v>
      </c>
      <c r="Z146" s="45" t="s">
        <v>510</v>
      </c>
      <c r="AA146" s="45"/>
      <c r="AB146" s="46" t="s">
        <v>520</v>
      </c>
      <c r="AC146" s="47"/>
      <c r="AD146" s="46"/>
      <c r="AE146" s="46"/>
      <c r="AF146" s="45"/>
      <c r="AG146" s="45" t="s">
        <v>521</v>
      </c>
      <c r="AH146" s="45" t="s">
        <v>522</v>
      </c>
    </row>
    <row r="147" spans="1:34" ht="69.95" customHeight="1" x14ac:dyDescent="0.25">
      <c r="A147" s="44" t="s">
        <v>1121</v>
      </c>
      <c r="B147" s="45" t="s">
        <v>1122</v>
      </c>
      <c r="C147" s="45">
        <v>47</v>
      </c>
      <c r="D147" s="45">
        <v>47</v>
      </c>
      <c r="E147" s="45" t="s">
        <v>79</v>
      </c>
      <c r="F147" s="45" t="s">
        <v>80</v>
      </c>
      <c r="G147" s="45">
        <v>230.34</v>
      </c>
      <c r="H147" s="45" t="s">
        <v>81</v>
      </c>
      <c r="I147" s="46">
        <v>42542</v>
      </c>
      <c r="J147" s="46">
        <v>42542</v>
      </c>
      <c r="K147" s="45" t="s">
        <v>81</v>
      </c>
      <c r="L147" s="45"/>
      <c r="M147" s="45"/>
      <c r="N147" s="45" t="s">
        <v>82</v>
      </c>
      <c r="O147" s="45"/>
      <c r="P147" s="45" t="s">
        <v>81</v>
      </c>
      <c r="Q147" s="46">
        <v>40857</v>
      </c>
      <c r="R147" s="46">
        <v>39818</v>
      </c>
      <c r="S147" s="45" t="s">
        <v>636</v>
      </c>
      <c r="T147" s="45" t="s">
        <v>1123</v>
      </c>
      <c r="U147" s="45" t="s">
        <v>26</v>
      </c>
      <c r="V147" s="45" t="s">
        <v>1124</v>
      </c>
      <c r="W147" s="45" t="s">
        <v>1125</v>
      </c>
      <c r="X147" s="45" t="s">
        <v>340</v>
      </c>
      <c r="Y147" s="45" t="s">
        <v>1126</v>
      </c>
      <c r="Z147" s="45" t="s">
        <v>1127</v>
      </c>
      <c r="AA147" s="45"/>
      <c r="AB147" s="46">
        <v>44490</v>
      </c>
      <c r="AC147" s="47">
        <v>44831</v>
      </c>
      <c r="AD147" s="46">
        <v>44562</v>
      </c>
      <c r="AE147" s="46">
        <v>45657</v>
      </c>
      <c r="AF147" s="45"/>
      <c r="AG147" s="45" t="s">
        <v>1119</v>
      </c>
      <c r="AH147" s="45" t="s">
        <v>1120</v>
      </c>
    </row>
    <row r="148" spans="1:34" ht="69.95" customHeight="1" x14ac:dyDescent="0.25">
      <c r="A148" s="44" t="s">
        <v>1128</v>
      </c>
      <c r="B148" s="45" t="s">
        <v>1129</v>
      </c>
      <c r="C148" s="45">
        <v>47</v>
      </c>
      <c r="D148" s="45">
        <v>47</v>
      </c>
      <c r="E148" s="45" t="s">
        <v>79</v>
      </c>
      <c r="F148" s="45" t="s">
        <v>80</v>
      </c>
      <c r="G148" s="45">
        <v>434.77</v>
      </c>
      <c r="H148" s="45" t="s">
        <v>81</v>
      </c>
      <c r="I148" s="46">
        <v>42654</v>
      </c>
      <c r="J148" s="46">
        <v>44203</v>
      </c>
      <c r="K148" s="45" t="s">
        <v>81</v>
      </c>
      <c r="L148" s="45"/>
      <c r="M148" s="45"/>
      <c r="N148" s="45" t="s">
        <v>82</v>
      </c>
      <c r="O148" s="45"/>
      <c r="P148" s="45" t="s">
        <v>81</v>
      </c>
      <c r="Q148" s="46">
        <v>38168</v>
      </c>
      <c r="R148" s="46">
        <v>37214</v>
      </c>
      <c r="S148" s="45" t="s">
        <v>636</v>
      </c>
      <c r="T148" s="45" t="s">
        <v>1123</v>
      </c>
      <c r="U148" s="45" t="s">
        <v>26</v>
      </c>
      <c r="V148" s="45" t="s">
        <v>1124</v>
      </c>
      <c r="W148" s="45" t="s">
        <v>1125</v>
      </c>
      <c r="X148" s="45" t="s">
        <v>340</v>
      </c>
      <c r="Y148" s="45" t="s">
        <v>1126</v>
      </c>
      <c r="Z148" s="45" t="s">
        <v>1127</v>
      </c>
      <c r="AA148" s="45"/>
      <c r="AB148" s="46">
        <v>44203</v>
      </c>
      <c r="AC148" s="92">
        <v>44831</v>
      </c>
      <c r="AD148" s="46">
        <v>44319</v>
      </c>
      <c r="AE148" s="46">
        <v>45414</v>
      </c>
      <c r="AF148" s="45"/>
      <c r="AG148" s="45" t="s">
        <v>1119</v>
      </c>
      <c r="AH148" s="45" t="s">
        <v>1120</v>
      </c>
    </row>
    <row r="149" spans="1:34" ht="69.95" customHeight="1" x14ac:dyDescent="0.25">
      <c r="A149" s="44" t="s">
        <v>1130</v>
      </c>
      <c r="B149" s="45" t="s">
        <v>1131</v>
      </c>
      <c r="C149" s="45" t="s">
        <v>1132</v>
      </c>
      <c r="D149" s="45">
        <v>47</v>
      </c>
      <c r="E149" s="45" t="s">
        <v>79</v>
      </c>
      <c r="F149" s="45" t="s">
        <v>80</v>
      </c>
      <c r="G149" s="45">
        <v>1228.1600000000001</v>
      </c>
      <c r="H149" s="45" t="s">
        <v>81</v>
      </c>
      <c r="I149" s="46">
        <v>42654</v>
      </c>
      <c r="J149" s="46">
        <v>43325</v>
      </c>
      <c r="K149" s="45" t="s">
        <v>85</v>
      </c>
      <c r="L149" s="45"/>
      <c r="M149" s="45" t="s">
        <v>1133</v>
      </c>
      <c r="N149" s="45" t="s">
        <v>82</v>
      </c>
      <c r="O149" s="45"/>
      <c r="P149" s="45" t="s">
        <v>81</v>
      </c>
      <c r="Q149" s="46">
        <v>39555</v>
      </c>
      <c r="R149" s="46">
        <v>37956</v>
      </c>
      <c r="S149" s="45" t="s">
        <v>636</v>
      </c>
      <c r="T149" s="45" t="s">
        <v>1123</v>
      </c>
      <c r="U149" s="45" t="s">
        <v>26</v>
      </c>
      <c r="V149" s="45" t="s">
        <v>1124</v>
      </c>
      <c r="W149" s="45" t="s">
        <v>1125</v>
      </c>
      <c r="X149" s="45" t="s">
        <v>340</v>
      </c>
      <c r="Y149" s="45" t="s">
        <v>1126</v>
      </c>
      <c r="Z149" s="45" t="s">
        <v>1127</v>
      </c>
      <c r="AA149" s="45"/>
      <c r="AB149" s="46">
        <v>44203</v>
      </c>
      <c r="AC149" s="92">
        <v>44831</v>
      </c>
      <c r="AD149" s="46">
        <v>44319</v>
      </c>
      <c r="AE149" s="46">
        <v>45414</v>
      </c>
      <c r="AF149" s="45"/>
      <c r="AG149" s="45" t="s">
        <v>1119</v>
      </c>
      <c r="AH149" s="45" t="s">
        <v>1120</v>
      </c>
    </row>
    <row r="150" spans="1:34" ht="69.95" customHeight="1" x14ac:dyDescent="0.25">
      <c r="A150" s="44" t="s">
        <v>1134</v>
      </c>
      <c r="B150" s="45" t="s">
        <v>1135</v>
      </c>
      <c r="C150" s="45">
        <v>47</v>
      </c>
      <c r="D150" s="45">
        <v>47</v>
      </c>
      <c r="E150" s="45" t="s">
        <v>79</v>
      </c>
      <c r="F150" s="45" t="s">
        <v>80</v>
      </c>
      <c r="G150" s="45">
        <v>224.93</v>
      </c>
      <c r="H150" s="45" t="s">
        <v>81</v>
      </c>
      <c r="I150" s="46">
        <v>42654</v>
      </c>
      <c r="J150" s="46">
        <v>44203</v>
      </c>
      <c r="K150" s="45" t="s">
        <v>81</v>
      </c>
      <c r="L150" s="45"/>
      <c r="M150" s="45"/>
      <c r="N150" s="45" t="s">
        <v>82</v>
      </c>
      <c r="O150" s="45"/>
      <c r="P150" s="45" t="s">
        <v>81</v>
      </c>
      <c r="Q150" s="46">
        <v>39008</v>
      </c>
      <c r="R150" s="46">
        <v>38629</v>
      </c>
      <c r="S150" s="45" t="s">
        <v>636</v>
      </c>
      <c r="T150" s="45" t="s">
        <v>1123</v>
      </c>
      <c r="U150" s="45" t="s">
        <v>26</v>
      </c>
      <c r="V150" s="45" t="s">
        <v>1124</v>
      </c>
      <c r="W150" s="45" t="s">
        <v>1125</v>
      </c>
      <c r="X150" s="45" t="s">
        <v>340</v>
      </c>
      <c r="Y150" s="45" t="s">
        <v>1126</v>
      </c>
      <c r="Z150" s="45" t="s">
        <v>1127</v>
      </c>
      <c r="AA150" s="45"/>
      <c r="AB150" s="46">
        <v>44489</v>
      </c>
      <c r="AC150" s="92">
        <v>44831</v>
      </c>
      <c r="AD150" s="46">
        <v>44621</v>
      </c>
      <c r="AE150" s="46">
        <v>45716</v>
      </c>
      <c r="AF150" s="45"/>
      <c r="AG150" s="45" t="s">
        <v>1119</v>
      </c>
      <c r="AH150" s="45" t="s">
        <v>1120</v>
      </c>
    </row>
    <row r="151" spans="1:34" ht="69.95" customHeight="1" x14ac:dyDescent="0.25">
      <c r="A151" s="44" t="s">
        <v>1136</v>
      </c>
      <c r="B151" s="45" t="s">
        <v>1137</v>
      </c>
      <c r="C151" s="45" t="s">
        <v>1138</v>
      </c>
      <c r="D151" s="45">
        <v>47</v>
      </c>
      <c r="E151" s="45" t="s">
        <v>79</v>
      </c>
      <c r="F151" s="45" t="s">
        <v>80</v>
      </c>
      <c r="G151" s="45">
        <v>235.84</v>
      </c>
      <c r="H151" s="45" t="s">
        <v>81</v>
      </c>
      <c r="I151" s="46">
        <v>41963</v>
      </c>
      <c r="J151" s="46">
        <v>41963</v>
      </c>
      <c r="K151" s="45" t="s">
        <v>85</v>
      </c>
      <c r="L151" s="45" t="s">
        <v>137</v>
      </c>
      <c r="M151" s="45" t="s">
        <v>1139</v>
      </c>
      <c r="N151" s="45" t="s">
        <v>634</v>
      </c>
      <c r="O151" s="45" t="s">
        <v>1140</v>
      </c>
      <c r="P151" s="45" t="s">
        <v>81</v>
      </c>
      <c r="Q151" s="46">
        <v>41796</v>
      </c>
      <c r="R151" s="46">
        <v>41422</v>
      </c>
      <c r="S151" s="45" t="s">
        <v>636</v>
      </c>
      <c r="T151" s="45" t="s">
        <v>1123</v>
      </c>
      <c r="U151" s="45" t="s">
        <v>26</v>
      </c>
      <c r="V151" s="45" t="s">
        <v>1141</v>
      </c>
      <c r="W151" s="45" t="s">
        <v>1142</v>
      </c>
      <c r="X151" s="45" t="s">
        <v>1143</v>
      </c>
      <c r="Y151" s="45" t="s">
        <v>1144</v>
      </c>
      <c r="Z151" s="45" t="s">
        <v>1145</v>
      </c>
      <c r="AA151" s="45"/>
      <c r="AB151" s="46">
        <v>44592</v>
      </c>
      <c r="AC151" s="47">
        <v>44728</v>
      </c>
      <c r="AD151" s="46">
        <v>44682</v>
      </c>
      <c r="AE151" s="46">
        <v>45777</v>
      </c>
      <c r="AF151" s="45"/>
      <c r="AG151" s="45" t="s">
        <v>1119</v>
      </c>
      <c r="AH151" s="45" t="s">
        <v>1120</v>
      </c>
    </row>
    <row r="152" spans="1:34" ht="69.95" customHeight="1" x14ac:dyDescent="0.25">
      <c r="A152" s="44" t="s">
        <v>1146</v>
      </c>
      <c r="B152" s="45" t="s">
        <v>1147</v>
      </c>
      <c r="C152" s="45">
        <v>47</v>
      </c>
      <c r="D152" s="45">
        <v>47</v>
      </c>
      <c r="E152" s="45" t="s">
        <v>79</v>
      </c>
      <c r="F152" s="45" t="s">
        <v>80</v>
      </c>
      <c r="G152" s="45">
        <v>372.22</v>
      </c>
      <c r="H152" s="45" t="s">
        <v>81</v>
      </c>
      <c r="I152" s="46">
        <v>42628</v>
      </c>
      <c r="J152" s="46">
        <v>42628</v>
      </c>
      <c r="K152" s="45" t="s">
        <v>85</v>
      </c>
      <c r="L152" s="45"/>
      <c r="M152" s="45" t="s">
        <v>1133</v>
      </c>
      <c r="N152" s="45" t="s">
        <v>82</v>
      </c>
      <c r="O152" s="45"/>
      <c r="P152" s="45" t="s">
        <v>81</v>
      </c>
      <c r="Q152" s="46">
        <v>39938</v>
      </c>
      <c r="R152" s="46">
        <v>38623</v>
      </c>
      <c r="S152" s="45" t="s">
        <v>636</v>
      </c>
      <c r="T152" s="45" t="s">
        <v>1123</v>
      </c>
      <c r="U152" s="45" t="s">
        <v>26</v>
      </c>
      <c r="V152" s="45" t="s">
        <v>1141</v>
      </c>
      <c r="W152" s="45" t="s">
        <v>1142</v>
      </c>
      <c r="X152" s="45" t="s">
        <v>1143</v>
      </c>
      <c r="Y152" s="45" t="s">
        <v>1144</v>
      </c>
      <c r="Z152" s="45" t="s">
        <v>1145</v>
      </c>
      <c r="AA152" s="45"/>
      <c r="AB152" s="46">
        <v>44322</v>
      </c>
      <c r="AC152" s="47">
        <v>44860</v>
      </c>
      <c r="AD152" s="46">
        <v>44396</v>
      </c>
      <c r="AE152" s="46">
        <v>45491</v>
      </c>
      <c r="AF152" s="45"/>
      <c r="AG152" s="45" t="s">
        <v>1119</v>
      </c>
      <c r="AH152" s="45" t="s">
        <v>1120</v>
      </c>
    </row>
    <row r="153" spans="1:34" ht="69.95" customHeight="1" x14ac:dyDescent="0.25">
      <c r="A153" s="44" t="s">
        <v>1148</v>
      </c>
      <c r="B153" s="45" t="s">
        <v>1149</v>
      </c>
      <c r="C153" s="45">
        <v>47</v>
      </c>
      <c r="D153" s="45">
        <v>47</v>
      </c>
      <c r="E153" s="45" t="s">
        <v>79</v>
      </c>
      <c r="F153" s="45" t="s">
        <v>80</v>
      </c>
      <c r="G153" s="45">
        <v>178.92</v>
      </c>
      <c r="H153" s="45" t="s">
        <v>81</v>
      </c>
      <c r="I153" s="46">
        <v>42733</v>
      </c>
      <c r="J153" s="46">
        <v>42733</v>
      </c>
      <c r="K153" s="45" t="s">
        <v>81</v>
      </c>
      <c r="L153" s="45"/>
      <c r="M153" s="45"/>
      <c r="N153" s="45" t="s">
        <v>82</v>
      </c>
      <c r="O153" s="45"/>
      <c r="P153" s="45" t="s">
        <v>81</v>
      </c>
      <c r="Q153" s="46">
        <v>40970</v>
      </c>
      <c r="R153" s="46">
        <v>40609</v>
      </c>
      <c r="S153" s="45" t="s">
        <v>636</v>
      </c>
      <c r="T153" s="45" t="s">
        <v>1123</v>
      </c>
      <c r="U153" s="45" t="s">
        <v>26</v>
      </c>
      <c r="V153" s="45" t="s">
        <v>1141</v>
      </c>
      <c r="W153" s="45" t="s">
        <v>1142</v>
      </c>
      <c r="X153" s="45" t="s">
        <v>1143</v>
      </c>
      <c r="Y153" s="45" t="s">
        <v>1144</v>
      </c>
      <c r="Z153" s="45" t="s">
        <v>1145</v>
      </c>
      <c r="AA153" s="45"/>
      <c r="AB153" s="46">
        <v>44592</v>
      </c>
      <c r="AC153" s="47">
        <v>44735</v>
      </c>
      <c r="AD153" s="46">
        <v>44682</v>
      </c>
      <c r="AE153" s="46">
        <v>45777</v>
      </c>
      <c r="AF153" s="45"/>
      <c r="AG153" s="45" t="s">
        <v>1119</v>
      </c>
      <c r="AH153" s="45" t="s">
        <v>1120</v>
      </c>
    </row>
    <row r="154" spans="1:34" ht="69.95" customHeight="1" x14ac:dyDescent="0.25">
      <c r="A154" s="44" t="s">
        <v>1150</v>
      </c>
      <c r="B154" s="88" t="s">
        <v>1151</v>
      </c>
      <c r="C154" s="45" t="s">
        <v>1152</v>
      </c>
      <c r="D154" s="45">
        <v>47</v>
      </c>
      <c r="E154" s="45" t="s">
        <v>79</v>
      </c>
      <c r="F154" s="45" t="s">
        <v>80</v>
      </c>
      <c r="G154" s="45">
        <v>3784.36</v>
      </c>
      <c r="H154" s="45" t="s">
        <v>81</v>
      </c>
      <c r="I154" s="46">
        <v>42562</v>
      </c>
      <c r="J154" s="46">
        <v>44203</v>
      </c>
      <c r="K154" s="45" t="s">
        <v>85</v>
      </c>
      <c r="L154" s="45" t="s">
        <v>137</v>
      </c>
      <c r="M154" s="45"/>
      <c r="N154" s="45" t="s">
        <v>634</v>
      </c>
      <c r="O154" s="45"/>
      <c r="P154" s="45" t="s">
        <v>81</v>
      </c>
      <c r="Q154" s="46">
        <v>41330</v>
      </c>
      <c r="R154" s="46">
        <v>40245</v>
      </c>
      <c r="S154" s="45" t="s">
        <v>83</v>
      </c>
      <c r="T154" s="45" t="s">
        <v>1153</v>
      </c>
      <c r="U154" s="45" t="s">
        <v>26</v>
      </c>
      <c r="V154" s="45" t="s">
        <v>1153</v>
      </c>
      <c r="W154" s="45" t="s">
        <v>1154</v>
      </c>
      <c r="X154" s="45" t="s">
        <v>602</v>
      </c>
      <c r="Y154" s="45" t="s">
        <v>1155</v>
      </c>
      <c r="Z154" s="45" t="s">
        <v>1156</v>
      </c>
      <c r="AA154" s="45"/>
      <c r="AB154" s="46">
        <v>44565</v>
      </c>
      <c r="AC154" s="47"/>
      <c r="AD154" s="93" t="s">
        <v>321</v>
      </c>
      <c r="AE154" s="93" t="s">
        <v>1157</v>
      </c>
      <c r="AF154" s="45"/>
      <c r="AG154" s="45" t="s">
        <v>1119</v>
      </c>
      <c r="AH154" s="45" t="s">
        <v>1120</v>
      </c>
    </row>
    <row r="155" spans="1:34" ht="69.95" customHeight="1" thickBot="1" x14ac:dyDescent="0.3">
      <c r="A155" s="53" t="s">
        <v>571</v>
      </c>
      <c r="B155" s="54" t="s">
        <v>572</v>
      </c>
      <c r="C155" s="54">
        <v>64</v>
      </c>
      <c r="D155" s="54">
        <v>64</v>
      </c>
      <c r="E155" s="54" t="s">
        <v>79</v>
      </c>
      <c r="F155" s="54" t="s">
        <v>80</v>
      </c>
      <c r="G155" s="54">
        <v>16321.96</v>
      </c>
      <c r="H155" s="54" t="s">
        <v>26</v>
      </c>
      <c r="I155" s="55">
        <v>42541</v>
      </c>
      <c r="J155" s="55">
        <v>42541</v>
      </c>
      <c r="K155" s="54" t="s">
        <v>27</v>
      </c>
      <c r="L155" s="54"/>
      <c r="M155" s="54"/>
      <c r="N155" s="54" t="s">
        <v>573</v>
      </c>
      <c r="O155" s="54" t="s">
        <v>574</v>
      </c>
      <c r="P155" s="54"/>
      <c r="Q155" s="55"/>
      <c r="R155" s="55"/>
      <c r="S155" s="54"/>
      <c r="T155" s="54" t="s">
        <v>96</v>
      </c>
      <c r="U155" s="54" t="s">
        <v>27</v>
      </c>
      <c r="V155" s="54"/>
      <c r="W155" s="54"/>
      <c r="X155" s="54"/>
      <c r="Y155" s="54"/>
      <c r="Z155" s="54"/>
      <c r="AA155" s="54"/>
      <c r="AB155" s="55"/>
      <c r="AC155" s="56"/>
      <c r="AD155" s="55"/>
      <c r="AE155" s="55"/>
      <c r="AF155" s="54"/>
      <c r="AG155" s="54"/>
      <c r="AH155" s="54" t="s">
        <v>575</v>
      </c>
    </row>
    <row r="156" spans="1:34" ht="69.95" customHeight="1" x14ac:dyDescent="0.25">
      <c r="A156" s="57" t="s">
        <v>576</v>
      </c>
      <c r="B156" s="58" t="s">
        <v>577</v>
      </c>
      <c r="C156" s="58">
        <v>64</v>
      </c>
      <c r="D156" s="58">
        <v>64</v>
      </c>
      <c r="E156" s="58" t="s">
        <v>79</v>
      </c>
      <c r="F156" s="58" t="s">
        <v>80</v>
      </c>
      <c r="G156" s="58">
        <v>13456.7</v>
      </c>
      <c r="H156" s="58" t="s">
        <v>26</v>
      </c>
      <c r="I156" s="59">
        <v>41915</v>
      </c>
      <c r="J156" s="59">
        <v>41915</v>
      </c>
      <c r="K156" s="58" t="s">
        <v>27</v>
      </c>
      <c r="L156" s="58"/>
      <c r="M156" s="58"/>
      <c r="N156" s="58" t="s">
        <v>573</v>
      </c>
      <c r="O156" s="58" t="s">
        <v>574</v>
      </c>
      <c r="P156" s="58"/>
      <c r="Q156" s="59"/>
      <c r="R156" s="59"/>
      <c r="S156" s="58"/>
      <c r="T156" s="58" t="s">
        <v>96</v>
      </c>
      <c r="U156" s="58" t="s">
        <v>27</v>
      </c>
      <c r="V156" s="58"/>
      <c r="W156" s="58"/>
      <c r="X156" s="58"/>
      <c r="Y156" s="58"/>
      <c r="Z156" s="58"/>
      <c r="AA156" s="58"/>
      <c r="AB156" s="59"/>
      <c r="AC156" s="60"/>
      <c r="AD156" s="59"/>
      <c r="AE156" s="59"/>
      <c r="AF156" s="58"/>
      <c r="AG156" s="58"/>
      <c r="AH156" s="58" t="s">
        <v>575</v>
      </c>
    </row>
    <row r="157" spans="1:34" ht="69.95" customHeight="1" x14ac:dyDescent="0.25">
      <c r="A157" s="44" t="s">
        <v>578</v>
      </c>
      <c r="B157" s="45" t="s">
        <v>579</v>
      </c>
      <c r="C157" s="45">
        <v>64</v>
      </c>
      <c r="D157" s="45">
        <v>64</v>
      </c>
      <c r="E157" s="45" t="s">
        <v>79</v>
      </c>
      <c r="F157" s="45" t="s">
        <v>80</v>
      </c>
      <c r="G157" s="45">
        <v>25742.43</v>
      </c>
      <c r="H157" s="45" t="s">
        <v>26</v>
      </c>
      <c r="I157" s="46">
        <v>41842</v>
      </c>
      <c r="J157" s="46">
        <v>41842</v>
      </c>
      <c r="K157" s="45" t="s">
        <v>27</v>
      </c>
      <c r="L157" s="45"/>
      <c r="M157" s="45"/>
      <c r="N157" s="45" t="s">
        <v>573</v>
      </c>
      <c r="O157" s="45" t="s">
        <v>574</v>
      </c>
      <c r="P157" s="45"/>
      <c r="Q157" s="46"/>
      <c r="R157" s="46"/>
      <c r="S157" s="45"/>
      <c r="T157" s="45" t="s">
        <v>96</v>
      </c>
      <c r="U157" s="45" t="s">
        <v>27</v>
      </c>
      <c r="V157" s="45"/>
      <c r="W157" s="45"/>
      <c r="X157" s="45"/>
      <c r="Y157" s="45"/>
      <c r="Z157" s="45"/>
      <c r="AA157" s="45"/>
      <c r="AB157" s="46"/>
      <c r="AC157" s="47"/>
      <c r="AD157" s="46"/>
      <c r="AE157" s="46"/>
      <c r="AF157" s="45"/>
      <c r="AG157" s="45"/>
      <c r="AH157" s="45" t="s">
        <v>575</v>
      </c>
    </row>
    <row r="158" spans="1:34" ht="69.95" customHeight="1" x14ac:dyDescent="0.25">
      <c r="A158" s="44" t="s">
        <v>580</v>
      </c>
      <c r="B158" s="45" t="s">
        <v>581</v>
      </c>
      <c r="C158" s="45">
        <v>64</v>
      </c>
      <c r="D158" s="45">
        <v>64</v>
      </c>
      <c r="E158" s="45" t="s">
        <v>79</v>
      </c>
      <c r="F158" s="45" t="s">
        <v>80</v>
      </c>
      <c r="G158" s="45">
        <v>8678.61</v>
      </c>
      <c r="H158" s="45" t="s">
        <v>26</v>
      </c>
      <c r="I158" s="46">
        <v>41842</v>
      </c>
      <c r="J158" s="46">
        <v>41842</v>
      </c>
      <c r="K158" s="45" t="s">
        <v>27</v>
      </c>
      <c r="L158" s="45"/>
      <c r="M158" s="45"/>
      <c r="N158" s="45" t="s">
        <v>573</v>
      </c>
      <c r="O158" s="45" t="s">
        <v>574</v>
      </c>
      <c r="P158" s="45"/>
      <c r="Q158" s="46"/>
      <c r="R158" s="46"/>
      <c r="S158" s="45"/>
      <c r="T158" s="45" t="s">
        <v>96</v>
      </c>
      <c r="U158" s="45" t="s">
        <v>27</v>
      </c>
      <c r="V158" s="45"/>
      <c r="W158" s="45"/>
      <c r="X158" s="45"/>
      <c r="Y158" s="45"/>
      <c r="Z158" s="45"/>
      <c r="AA158" s="45"/>
      <c r="AB158" s="46"/>
      <c r="AC158" s="47"/>
      <c r="AD158" s="46"/>
      <c r="AE158" s="46"/>
      <c r="AF158" s="45"/>
      <c r="AG158" s="45"/>
      <c r="AH158" s="45" t="s">
        <v>575</v>
      </c>
    </row>
    <row r="159" spans="1:34" ht="69.95" customHeight="1" x14ac:dyDescent="0.25">
      <c r="A159" s="44" t="s">
        <v>582</v>
      </c>
      <c r="B159" s="45" t="s">
        <v>583</v>
      </c>
      <c r="C159" s="45">
        <v>64</v>
      </c>
      <c r="D159" s="45">
        <v>64</v>
      </c>
      <c r="E159" s="45" t="s">
        <v>79</v>
      </c>
      <c r="F159" s="45" t="s">
        <v>80</v>
      </c>
      <c r="G159" s="45">
        <v>14223.99</v>
      </c>
      <c r="H159" s="45" t="s">
        <v>26</v>
      </c>
      <c r="I159" s="46">
        <v>41842</v>
      </c>
      <c r="J159" s="46">
        <v>41842</v>
      </c>
      <c r="K159" s="45" t="s">
        <v>27</v>
      </c>
      <c r="L159" s="45"/>
      <c r="M159" s="45"/>
      <c r="N159" s="45" t="s">
        <v>573</v>
      </c>
      <c r="O159" s="45" t="s">
        <v>574</v>
      </c>
      <c r="P159" s="45"/>
      <c r="Q159" s="46"/>
      <c r="R159" s="46"/>
      <c r="S159" s="45"/>
      <c r="T159" s="45" t="s">
        <v>96</v>
      </c>
      <c r="U159" s="45" t="s">
        <v>27</v>
      </c>
      <c r="V159" s="45"/>
      <c r="W159" s="45"/>
      <c r="X159" s="45"/>
      <c r="Y159" s="45"/>
      <c r="Z159" s="45"/>
      <c r="AA159" s="45"/>
      <c r="AB159" s="46"/>
      <c r="AC159" s="47"/>
      <c r="AD159" s="46"/>
      <c r="AE159" s="46"/>
      <c r="AF159" s="45"/>
      <c r="AG159" s="45"/>
      <c r="AH159" s="45" t="s">
        <v>575</v>
      </c>
    </row>
    <row r="160" spans="1:34" ht="69.95" customHeight="1" x14ac:dyDescent="0.25">
      <c r="A160" s="44" t="s">
        <v>584</v>
      </c>
      <c r="B160" s="45" t="s">
        <v>585</v>
      </c>
      <c r="C160" s="45">
        <v>64</v>
      </c>
      <c r="D160" s="45">
        <v>64</v>
      </c>
      <c r="E160" s="45" t="s">
        <v>79</v>
      </c>
      <c r="F160" s="45" t="s">
        <v>80</v>
      </c>
      <c r="G160" s="45">
        <v>5587.56</v>
      </c>
      <c r="H160" s="45" t="s">
        <v>26</v>
      </c>
      <c r="I160" s="46">
        <v>41842</v>
      </c>
      <c r="J160" s="46">
        <v>41842</v>
      </c>
      <c r="K160" s="45" t="s">
        <v>27</v>
      </c>
      <c r="L160" s="45"/>
      <c r="M160" s="45"/>
      <c r="N160" s="45" t="s">
        <v>573</v>
      </c>
      <c r="O160" s="45" t="s">
        <v>574</v>
      </c>
      <c r="P160" s="45"/>
      <c r="Q160" s="46"/>
      <c r="R160" s="46"/>
      <c r="S160" s="45"/>
      <c r="T160" s="45" t="s">
        <v>96</v>
      </c>
      <c r="U160" s="45" t="s">
        <v>27</v>
      </c>
      <c r="V160" s="45"/>
      <c r="W160" s="45"/>
      <c r="X160" s="45"/>
      <c r="Y160" s="45"/>
      <c r="Z160" s="45"/>
      <c r="AA160" s="45"/>
      <c r="AB160" s="46"/>
      <c r="AC160" s="47"/>
      <c r="AD160" s="46"/>
      <c r="AE160" s="46"/>
      <c r="AF160" s="45"/>
      <c r="AG160" s="45"/>
      <c r="AH160" s="45" t="s">
        <v>575</v>
      </c>
    </row>
    <row r="161" spans="1:34" ht="69.95" customHeight="1" x14ac:dyDescent="0.25">
      <c r="A161" s="44" t="s">
        <v>586</v>
      </c>
      <c r="B161" s="45" t="s">
        <v>587</v>
      </c>
      <c r="C161" s="45">
        <v>64</v>
      </c>
      <c r="D161" s="45">
        <v>64</v>
      </c>
      <c r="E161" s="45" t="s">
        <v>79</v>
      </c>
      <c r="F161" s="45" t="s">
        <v>80</v>
      </c>
      <c r="G161" s="45">
        <v>14490.67</v>
      </c>
      <c r="H161" s="45" t="s">
        <v>26</v>
      </c>
      <c r="I161" s="46">
        <v>41842</v>
      </c>
      <c r="J161" s="46">
        <v>41842</v>
      </c>
      <c r="K161" s="45" t="s">
        <v>26</v>
      </c>
      <c r="L161" s="45" t="s">
        <v>588</v>
      </c>
      <c r="M161" s="45" t="s">
        <v>589</v>
      </c>
      <c r="N161" s="45" t="s">
        <v>573</v>
      </c>
      <c r="O161" s="45" t="s">
        <v>574</v>
      </c>
      <c r="P161" s="45"/>
      <c r="Q161" s="46"/>
      <c r="R161" s="46"/>
      <c r="S161" s="45"/>
      <c r="T161" s="45" t="s">
        <v>96</v>
      </c>
      <c r="U161" s="45" t="s">
        <v>27</v>
      </c>
      <c r="V161" s="45"/>
      <c r="W161" s="45"/>
      <c r="X161" s="45"/>
      <c r="Y161" s="45"/>
      <c r="Z161" s="45"/>
      <c r="AA161" s="45"/>
      <c r="AB161" s="46"/>
      <c r="AC161" s="47"/>
      <c r="AD161" s="46"/>
      <c r="AE161" s="46"/>
      <c r="AF161" s="45"/>
      <c r="AG161" s="45"/>
      <c r="AH161" s="45" t="s">
        <v>575</v>
      </c>
    </row>
    <row r="162" spans="1:34" ht="69.95" customHeight="1" x14ac:dyDescent="0.25">
      <c r="A162" s="44" t="s">
        <v>590</v>
      </c>
      <c r="B162" s="45" t="s">
        <v>591</v>
      </c>
      <c r="C162" s="45">
        <v>64</v>
      </c>
      <c r="D162" s="45">
        <v>64</v>
      </c>
      <c r="E162" s="45" t="s">
        <v>79</v>
      </c>
      <c r="F162" s="45" t="s">
        <v>80</v>
      </c>
      <c r="G162" s="45">
        <v>14575.59</v>
      </c>
      <c r="H162" s="45" t="s">
        <v>26</v>
      </c>
      <c r="I162" s="46">
        <v>41842</v>
      </c>
      <c r="J162" s="46">
        <v>41842</v>
      </c>
      <c r="K162" s="45" t="s">
        <v>26</v>
      </c>
      <c r="L162" s="45" t="s">
        <v>588</v>
      </c>
      <c r="M162" s="45" t="s">
        <v>589</v>
      </c>
      <c r="N162" s="45" t="s">
        <v>573</v>
      </c>
      <c r="O162" s="45" t="s">
        <v>574</v>
      </c>
      <c r="P162" s="45"/>
      <c r="Q162" s="46"/>
      <c r="R162" s="46"/>
      <c r="S162" s="45"/>
      <c r="T162" s="45" t="s">
        <v>96</v>
      </c>
      <c r="U162" s="45" t="s">
        <v>27</v>
      </c>
      <c r="V162" s="45"/>
      <c r="W162" s="45"/>
      <c r="X162" s="45"/>
      <c r="Y162" s="45"/>
      <c r="Z162" s="45"/>
      <c r="AA162" s="45"/>
      <c r="AB162" s="46"/>
      <c r="AC162" s="47"/>
      <c r="AD162" s="46"/>
      <c r="AE162" s="46"/>
      <c r="AF162" s="45"/>
      <c r="AG162" s="45"/>
      <c r="AH162" s="45" t="s">
        <v>575</v>
      </c>
    </row>
    <row r="163" spans="1:34" ht="69.95" customHeight="1" x14ac:dyDescent="0.25">
      <c r="A163" s="44" t="s">
        <v>592</v>
      </c>
      <c r="B163" s="45" t="s">
        <v>593</v>
      </c>
      <c r="C163" s="45">
        <v>64</v>
      </c>
      <c r="D163" s="45">
        <v>64</v>
      </c>
      <c r="E163" s="45" t="s">
        <v>79</v>
      </c>
      <c r="F163" s="45" t="s">
        <v>80</v>
      </c>
      <c r="G163" s="45">
        <v>8970.6</v>
      </c>
      <c r="H163" s="45" t="s">
        <v>26</v>
      </c>
      <c r="I163" s="46">
        <v>41842</v>
      </c>
      <c r="J163" s="46">
        <v>41842</v>
      </c>
      <c r="K163" s="45" t="s">
        <v>26</v>
      </c>
      <c r="L163" s="45" t="s">
        <v>588</v>
      </c>
      <c r="M163" s="45" t="s">
        <v>589</v>
      </c>
      <c r="N163" s="45" t="s">
        <v>573</v>
      </c>
      <c r="O163" s="45" t="s">
        <v>574</v>
      </c>
      <c r="P163" s="45"/>
      <c r="Q163" s="46"/>
      <c r="R163" s="46"/>
      <c r="S163" s="45"/>
      <c r="T163" s="45" t="s">
        <v>96</v>
      </c>
      <c r="U163" s="45" t="s">
        <v>27</v>
      </c>
      <c r="V163" s="45"/>
      <c r="W163" s="45"/>
      <c r="X163" s="45"/>
      <c r="Y163" s="45"/>
      <c r="Z163" s="45"/>
      <c r="AA163" s="45"/>
      <c r="AB163" s="46"/>
      <c r="AC163" s="47"/>
      <c r="AD163" s="46"/>
      <c r="AE163" s="46"/>
      <c r="AF163" s="45"/>
      <c r="AG163" s="45"/>
      <c r="AH163" s="45" t="s">
        <v>575</v>
      </c>
    </row>
    <row r="164" spans="1:34" ht="69.95" customHeight="1" x14ac:dyDescent="0.25">
      <c r="A164" s="44" t="s">
        <v>594</v>
      </c>
      <c r="B164" s="45" t="s">
        <v>595</v>
      </c>
      <c r="C164" s="45">
        <v>64</v>
      </c>
      <c r="D164" s="45">
        <v>64</v>
      </c>
      <c r="E164" s="45" t="s">
        <v>79</v>
      </c>
      <c r="F164" s="45" t="s">
        <v>80</v>
      </c>
      <c r="G164" s="45">
        <v>12961.93</v>
      </c>
      <c r="H164" s="45" t="s">
        <v>26</v>
      </c>
      <c r="I164" s="46">
        <v>41842</v>
      </c>
      <c r="J164" s="46">
        <v>41842</v>
      </c>
      <c r="K164" s="45" t="s">
        <v>26</v>
      </c>
      <c r="L164" s="45" t="s">
        <v>588</v>
      </c>
      <c r="M164" s="45" t="s">
        <v>589</v>
      </c>
      <c r="N164" s="45" t="s">
        <v>573</v>
      </c>
      <c r="O164" s="45" t="s">
        <v>574</v>
      </c>
      <c r="P164" s="45"/>
      <c r="Q164" s="46"/>
      <c r="R164" s="46"/>
      <c r="S164" s="45"/>
      <c r="T164" s="45" t="s">
        <v>96</v>
      </c>
      <c r="U164" s="45" t="s">
        <v>27</v>
      </c>
      <c r="V164" s="45"/>
      <c r="W164" s="45"/>
      <c r="X164" s="45"/>
      <c r="Y164" s="45"/>
      <c r="Z164" s="45"/>
      <c r="AA164" s="45"/>
      <c r="AB164" s="46"/>
      <c r="AC164" s="47"/>
      <c r="AD164" s="46"/>
      <c r="AE164" s="46"/>
      <c r="AF164" s="45"/>
      <c r="AG164" s="45"/>
      <c r="AH164" s="45" t="s">
        <v>575</v>
      </c>
    </row>
    <row r="165" spans="1:34" ht="69.95" customHeight="1" x14ac:dyDescent="0.25">
      <c r="A165" s="44" t="s">
        <v>596</v>
      </c>
      <c r="B165" s="45" t="s">
        <v>597</v>
      </c>
      <c r="C165" s="45">
        <v>64</v>
      </c>
      <c r="D165" s="45">
        <v>64</v>
      </c>
      <c r="E165" s="45" t="s">
        <v>79</v>
      </c>
      <c r="F165" s="45" t="s">
        <v>80</v>
      </c>
      <c r="G165" s="45">
        <v>2452.0300000000002</v>
      </c>
      <c r="H165" s="45" t="s">
        <v>26</v>
      </c>
      <c r="I165" s="46">
        <v>41926</v>
      </c>
      <c r="J165" s="46">
        <v>41926</v>
      </c>
      <c r="K165" s="45" t="s">
        <v>26</v>
      </c>
      <c r="L165" s="45" t="s">
        <v>588</v>
      </c>
      <c r="M165" s="45" t="s">
        <v>589</v>
      </c>
      <c r="N165" s="45" t="s">
        <v>573</v>
      </c>
      <c r="O165" s="45" t="s">
        <v>574</v>
      </c>
      <c r="P165" s="45"/>
      <c r="Q165" s="46"/>
      <c r="R165" s="46"/>
      <c r="S165" s="45"/>
      <c r="T165" s="45" t="s">
        <v>96</v>
      </c>
      <c r="U165" s="45" t="s">
        <v>27</v>
      </c>
      <c r="V165" s="45"/>
      <c r="W165" s="45"/>
      <c r="X165" s="45"/>
      <c r="Y165" s="45"/>
      <c r="Z165" s="45"/>
      <c r="AA165" s="45"/>
      <c r="AB165" s="46"/>
      <c r="AC165" s="47"/>
      <c r="AD165" s="46"/>
      <c r="AE165" s="46"/>
      <c r="AF165" s="45"/>
      <c r="AG165" s="45"/>
      <c r="AH165" s="45" t="s">
        <v>575</v>
      </c>
    </row>
    <row r="166" spans="1:34" ht="69.95" customHeight="1" x14ac:dyDescent="0.25">
      <c r="A166" s="44" t="s">
        <v>598</v>
      </c>
      <c r="B166" s="45" t="s">
        <v>599</v>
      </c>
      <c r="C166" s="45">
        <v>64</v>
      </c>
      <c r="D166" s="45">
        <v>64</v>
      </c>
      <c r="E166" s="45" t="s">
        <v>79</v>
      </c>
      <c r="F166" s="45" t="s">
        <v>80</v>
      </c>
      <c r="G166" s="45">
        <v>12728.44</v>
      </c>
      <c r="H166" s="45" t="s">
        <v>26</v>
      </c>
      <c r="I166" s="46">
        <v>41842</v>
      </c>
      <c r="J166" s="46">
        <v>41842</v>
      </c>
      <c r="K166" s="45" t="s">
        <v>26</v>
      </c>
      <c r="L166" s="45" t="s">
        <v>588</v>
      </c>
      <c r="M166" s="45" t="s">
        <v>589</v>
      </c>
      <c r="N166" s="45" t="s">
        <v>82</v>
      </c>
      <c r="O166" s="45"/>
      <c r="P166" s="45" t="s">
        <v>27</v>
      </c>
      <c r="Q166" s="46">
        <v>42433</v>
      </c>
      <c r="R166" s="46">
        <v>41228</v>
      </c>
      <c r="S166" s="45" t="s">
        <v>83</v>
      </c>
      <c r="T166" s="45" t="s">
        <v>600</v>
      </c>
      <c r="U166" s="45" t="s">
        <v>26</v>
      </c>
      <c r="V166" s="45" t="s">
        <v>600</v>
      </c>
      <c r="W166" s="45" t="s">
        <v>601</v>
      </c>
      <c r="X166" s="45" t="s">
        <v>602</v>
      </c>
      <c r="Y166" s="45" t="s">
        <v>603</v>
      </c>
      <c r="Z166" s="45" t="s">
        <v>604</v>
      </c>
      <c r="AA166" s="45"/>
      <c r="AB166" s="46">
        <v>44287</v>
      </c>
      <c r="AC166" s="47"/>
      <c r="AD166" s="46">
        <v>44317</v>
      </c>
      <c r="AE166" s="46">
        <v>45412</v>
      </c>
      <c r="AF166" s="45"/>
      <c r="AG166" s="45"/>
      <c r="AH166" s="45" t="s">
        <v>575</v>
      </c>
    </row>
    <row r="167" spans="1:34" ht="69.95" customHeight="1" x14ac:dyDescent="0.25">
      <c r="A167" s="44" t="s">
        <v>605</v>
      </c>
      <c r="B167" s="45" t="s">
        <v>606</v>
      </c>
      <c r="C167" s="45">
        <v>64</v>
      </c>
      <c r="D167" s="45">
        <v>64</v>
      </c>
      <c r="E167" s="45" t="s">
        <v>79</v>
      </c>
      <c r="F167" s="45" t="s">
        <v>80</v>
      </c>
      <c r="G167" s="45">
        <v>18445.669999999998</v>
      </c>
      <c r="H167" s="45" t="s">
        <v>26</v>
      </c>
      <c r="I167" s="46">
        <v>42766</v>
      </c>
      <c r="J167" s="46">
        <v>42766</v>
      </c>
      <c r="K167" s="45" t="s">
        <v>27</v>
      </c>
      <c r="L167" s="45"/>
      <c r="M167" s="45"/>
      <c r="N167" s="45" t="s">
        <v>82</v>
      </c>
      <c r="O167" s="45"/>
      <c r="P167" s="45" t="s">
        <v>27</v>
      </c>
      <c r="Q167" s="46">
        <v>42417</v>
      </c>
      <c r="R167" s="46">
        <v>42394</v>
      </c>
      <c r="S167" s="45" t="s">
        <v>83</v>
      </c>
      <c r="T167" s="45" t="s">
        <v>607</v>
      </c>
      <c r="U167" s="45" t="s">
        <v>26</v>
      </c>
      <c r="V167" s="45" t="s">
        <v>607</v>
      </c>
      <c r="W167" s="45" t="s">
        <v>608</v>
      </c>
      <c r="X167" s="45" t="s">
        <v>602</v>
      </c>
      <c r="Y167" s="45" t="s">
        <v>609</v>
      </c>
      <c r="Z167" s="45" t="s">
        <v>610</v>
      </c>
      <c r="AA167" s="45"/>
      <c r="AB167" s="46"/>
      <c r="AC167" s="47"/>
      <c r="AD167" s="46">
        <v>43996</v>
      </c>
      <c r="AE167" s="48">
        <v>45090</v>
      </c>
      <c r="AF167" s="45"/>
      <c r="AG167" s="45"/>
      <c r="AH167" s="45" t="s">
        <v>575</v>
      </c>
    </row>
    <row r="168" spans="1:34" ht="69.95" customHeight="1" x14ac:dyDescent="0.25">
      <c r="A168" s="44" t="s">
        <v>611</v>
      </c>
      <c r="B168" s="49" t="s">
        <v>612</v>
      </c>
      <c r="C168" s="45">
        <v>64</v>
      </c>
      <c r="D168" s="45">
        <v>64</v>
      </c>
      <c r="E168" s="45" t="s">
        <v>79</v>
      </c>
      <c r="F168" s="45" t="s">
        <v>80</v>
      </c>
      <c r="G168" s="45">
        <v>3293.28</v>
      </c>
      <c r="H168" s="45" t="s">
        <v>27</v>
      </c>
      <c r="I168" s="46">
        <v>41926</v>
      </c>
      <c r="J168" s="46">
        <v>41926</v>
      </c>
      <c r="K168" s="45" t="s">
        <v>27</v>
      </c>
      <c r="L168" s="45"/>
      <c r="M168" s="45"/>
      <c r="N168" s="49" t="s">
        <v>573</v>
      </c>
      <c r="O168" s="45" t="s">
        <v>574</v>
      </c>
      <c r="P168" s="45"/>
      <c r="Q168" s="46"/>
      <c r="R168" s="46"/>
      <c r="S168" s="49"/>
      <c r="T168" s="45" t="s">
        <v>96</v>
      </c>
      <c r="U168" s="45" t="s">
        <v>27</v>
      </c>
      <c r="V168" s="45"/>
      <c r="W168" s="45"/>
      <c r="X168" s="45"/>
      <c r="Y168" s="45"/>
      <c r="Z168" s="45"/>
      <c r="AA168" s="45" t="s">
        <v>613</v>
      </c>
      <c r="AB168" s="46"/>
      <c r="AC168" s="47"/>
      <c r="AD168" s="46"/>
      <c r="AE168" s="46"/>
      <c r="AF168" s="49" t="s">
        <v>614</v>
      </c>
      <c r="AG168" s="45"/>
      <c r="AH168" s="45" t="s">
        <v>575</v>
      </c>
    </row>
    <row r="169" spans="1:34" ht="69.95" customHeight="1" x14ac:dyDescent="0.25">
      <c r="A169" s="44" t="s">
        <v>615</v>
      </c>
      <c r="B169" s="45" t="s">
        <v>616</v>
      </c>
      <c r="C169" s="45">
        <v>64</v>
      </c>
      <c r="D169" s="45">
        <v>64</v>
      </c>
      <c r="E169" s="45" t="s">
        <v>79</v>
      </c>
      <c r="F169" s="45" t="s">
        <v>80</v>
      </c>
      <c r="G169" s="45">
        <v>5785.07</v>
      </c>
      <c r="H169" s="45" t="s">
        <v>26</v>
      </c>
      <c r="I169" s="46">
        <v>42733</v>
      </c>
      <c r="J169" s="46">
        <v>42733</v>
      </c>
      <c r="K169" s="45" t="s">
        <v>27</v>
      </c>
      <c r="L169" s="45"/>
      <c r="M169" s="45"/>
      <c r="N169" s="45" t="s">
        <v>82</v>
      </c>
      <c r="O169" s="45"/>
      <c r="P169" s="45" t="s">
        <v>27</v>
      </c>
      <c r="Q169" s="46">
        <v>41821</v>
      </c>
      <c r="R169" s="46">
        <v>40497</v>
      </c>
      <c r="S169" s="45" t="s">
        <v>83</v>
      </c>
      <c r="T169" s="45" t="s">
        <v>617</v>
      </c>
      <c r="U169" s="45" t="s">
        <v>26</v>
      </c>
      <c r="V169" s="45" t="s">
        <v>618</v>
      </c>
      <c r="W169" s="45" t="s">
        <v>619</v>
      </c>
      <c r="X169" s="45" t="s">
        <v>620</v>
      </c>
      <c r="Y169" s="45" t="s">
        <v>621</v>
      </c>
      <c r="Z169" s="45" t="s">
        <v>622</v>
      </c>
      <c r="AA169" s="45"/>
      <c r="AB169" s="46"/>
      <c r="AC169" s="47"/>
      <c r="AD169" s="46"/>
      <c r="AE169" s="46"/>
      <c r="AF169" s="45"/>
      <c r="AG169" s="45"/>
      <c r="AH169" s="45" t="s">
        <v>575</v>
      </c>
    </row>
    <row r="170" spans="1:34" ht="69.95" customHeight="1" x14ac:dyDescent="0.25">
      <c r="A170" s="44" t="s">
        <v>623</v>
      </c>
      <c r="B170" s="45" t="s">
        <v>624</v>
      </c>
      <c r="C170" s="45">
        <v>64</v>
      </c>
      <c r="D170" s="45">
        <v>64</v>
      </c>
      <c r="E170" s="45" t="s">
        <v>79</v>
      </c>
      <c r="F170" s="45" t="s">
        <v>80</v>
      </c>
      <c r="G170" s="45">
        <v>5378.39</v>
      </c>
      <c r="H170" s="45" t="s">
        <v>26</v>
      </c>
      <c r="I170" s="46">
        <v>41858</v>
      </c>
      <c r="J170" s="46">
        <v>44341</v>
      </c>
      <c r="K170" s="45" t="s">
        <v>27</v>
      </c>
      <c r="L170" s="45"/>
      <c r="M170" s="45"/>
      <c r="N170" s="45" t="s">
        <v>82</v>
      </c>
      <c r="O170" s="45" t="s">
        <v>625</v>
      </c>
      <c r="P170" s="45" t="s">
        <v>27</v>
      </c>
      <c r="Q170" s="46" t="s">
        <v>626</v>
      </c>
      <c r="R170" s="46">
        <v>44225</v>
      </c>
      <c r="S170" s="45" t="s">
        <v>83</v>
      </c>
      <c r="T170" s="45" t="s">
        <v>627</v>
      </c>
      <c r="U170" s="45" t="s">
        <v>26</v>
      </c>
      <c r="V170" s="45" t="s">
        <v>627</v>
      </c>
      <c r="W170" s="45" t="s">
        <v>628</v>
      </c>
      <c r="X170" s="45" t="s">
        <v>629</v>
      </c>
      <c r="Y170" s="45" t="s">
        <v>630</v>
      </c>
      <c r="Z170" s="45" t="s">
        <v>631</v>
      </c>
      <c r="AA170" s="45"/>
      <c r="AB170" s="46">
        <v>43850</v>
      </c>
      <c r="AC170" s="47"/>
      <c r="AD170" s="46">
        <v>44292</v>
      </c>
      <c r="AE170" s="46">
        <v>45387</v>
      </c>
      <c r="AF170" s="45"/>
      <c r="AG170" s="45"/>
      <c r="AH170" s="45" t="s">
        <v>575</v>
      </c>
    </row>
    <row r="171" spans="1:34" ht="69.95" customHeight="1" x14ac:dyDescent="0.25">
      <c r="A171" s="44" t="s">
        <v>632</v>
      </c>
      <c r="B171" s="45" t="s">
        <v>633</v>
      </c>
      <c r="C171" s="45">
        <v>64</v>
      </c>
      <c r="D171" s="45">
        <v>64</v>
      </c>
      <c r="E171" s="45" t="s">
        <v>79</v>
      </c>
      <c r="F171" s="45" t="s">
        <v>80</v>
      </c>
      <c r="G171" s="45">
        <v>270.36</v>
      </c>
      <c r="H171" s="45" t="s">
        <v>27</v>
      </c>
      <c r="I171" s="46">
        <v>39960</v>
      </c>
      <c r="J171" s="46">
        <v>39960</v>
      </c>
      <c r="K171" s="45" t="s">
        <v>26</v>
      </c>
      <c r="L171" s="45" t="s">
        <v>634</v>
      </c>
      <c r="M171" s="45" t="s">
        <v>635</v>
      </c>
      <c r="N171" s="45" t="s">
        <v>82</v>
      </c>
      <c r="O171" s="45"/>
      <c r="P171" s="45" t="s">
        <v>27</v>
      </c>
      <c r="Q171" s="46">
        <v>44392</v>
      </c>
      <c r="R171" s="46">
        <v>44273</v>
      </c>
      <c r="S171" s="45" t="s">
        <v>636</v>
      </c>
      <c r="T171" s="45" t="s">
        <v>637</v>
      </c>
      <c r="U171" s="45" t="s">
        <v>27</v>
      </c>
      <c r="V171" s="45"/>
      <c r="W171" s="45"/>
      <c r="X171" s="45"/>
      <c r="Y171" s="45"/>
      <c r="Z171" s="45"/>
      <c r="AA171" s="45" t="s">
        <v>638</v>
      </c>
      <c r="AB171" s="46"/>
      <c r="AC171" s="47"/>
      <c r="AD171" s="46"/>
      <c r="AE171" s="46"/>
      <c r="AF171" s="45"/>
      <c r="AG171" s="45"/>
      <c r="AH171" s="45" t="s">
        <v>575</v>
      </c>
    </row>
    <row r="172" spans="1:34" ht="69.95" customHeight="1" x14ac:dyDescent="0.25">
      <c r="A172" s="44" t="s">
        <v>639</v>
      </c>
      <c r="B172" s="45" t="s">
        <v>640</v>
      </c>
      <c r="C172" s="45">
        <v>64</v>
      </c>
      <c r="D172" s="45">
        <v>64</v>
      </c>
      <c r="E172" s="45" t="s">
        <v>79</v>
      </c>
      <c r="F172" s="45" t="s">
        <v>80</v>
      </c>
      <c r="G172" s="45">
        <v>16.440000000000001</v>
      </c>
      <c r="H172" s="45" t="s">
        <v>27</v>
      </c>
      <c r="I172" s="46">
        <v>38951</v>
      </c>
      <c r="J172" s="46">
        <v>38951</v>
      </c>
      <c r="K172" s="45" t="s">
        <v>26</v>
      </c>
      <c r="L172" s="45" t="s">
        <v>634</v>
      </c>
      <c r="M172" s="45" t="s">
        <v>635</v>
      </c>
      <c r="N172" s="45" t="s">
        <v>634</v>
      </c>
      <c r="O172" s="45" t="s">
        <v>641</v>
      </c>
      <c r="P172" s="45" t="s">
        <v>27</v>
      </c>
      <c r="Q172" s="46"/>
      <c r="R172" s="46">
        <v>44176</v>
      </c>
      <c r="S172" s="45" t="s">
        <v>636</v>
      </c>
      <c r="T172" s="62" t="s">
        <v>642</v>
      </c>
      <c r="U172" s="45" t="s">
        <v>26</v>
      </c>
      <c r="V172" s="45" t="s">
        <v>643</v>
      </c>
      <c r="W172" s="45" t="s">
        <v>644</v>
      </c>
      <c r="X172" s="45" t="s">
        <v>645</v>
      </c>
      <c r="Y172" s="45" t="s">
        <v>646</v>
      </c>
      <c r="Z172" s="45" t="s">
        <v>647</v>
      </c>
      <c r="AA172" s="45" t="s">
        <v>648</v>
      </c>
      <c r="AB172" s="46"/>
      <c r="AC172" s="47"/>
      <c r="AD172" s="46"/>
      <c r="AE172" s="46"/>
      <c r="AF172" s="45"/>
      <c r="AG172" s="45"/>
      <c r="AH172" s="45" t="s">
        <v>575</v>
      </c>
    </row>
    <row r="173" spans="1:34" ht="69.95" customHeight="1" x14ac:dyDescent="0.25">
      <c r="A173" s="44" t="s">
        <v>1092</v>
      </c>
      <c r="B173" s="45" t="s">
        <v>1093</v>
      </c>
      <c r="C173" s="45">
        <v>40</v>
      </c>
      <c r="D173" s="45">
        <v>40</v>
      </c>
      <c r="E173" s="45" t="s">
        <v>79</v>
      </c>
      <c r="F173" s="45" t="s">
        <v>80</v>
      </c>
      <c r="G173" s="45">
        <v>995.42</v>
      </c>
      <c r="H173" s="45" t="s">
        <v>27</v>
      </c>
      <c r="I173" s="46">
        <v>42739</v>
      </c>
      <c r="J173" s="46">
        <v>42739</v>
      </c>
      <c r="K173" s="45" t="s">
        <v>27</v>
      </c>
      <c r="L173" s="45"/>
      <c r="M173" s="45"/>
      <c r="N173" s="45" t="s">
        <v>1021</v>
      </c>
      <c r="O173" s="45"/>
      <c r="P173" s="45"/>
      <c r="Q173" s="46">
        <v>42929</v>
      </c>
      <c r="R173" s="46">
        <v>38870</v>
      </c>
      <c r="S173" s="45" t="s">
        <v>96</v>
      </c>
      <c r="T173" s="45" t="s">
        <v>96</v>
      </c>
      <c r="U173" s="45" t="s">
        <v>85</v>
      </c>
      <c r="V173" s="45" t="s">
        <v>1031</v>
      </c>
      <c r="W173" s="45" t="s">
        <v>1032</v>
      </c>
      <c r="X173" s="45" t="s">
        <v>1033</v>
      </c>
      <c r="Y173" s="45" t="s">
        <v>1034</v>
      </c>
      <c r="Z173" s="45" t="s">
        <v>1035</v>
      </c>
      <c r="AA173" s="45"/>
      <c r="AB173" s="46">
        <v>44378</v>
      </c>
      <c r="AC173" s="47"/>
      <c r="AD173" s="46">
        <v>44652</v>
      </c>
      <c r="AE173" s="46">
        <v>45747</v>
      </c>
      <c r="AF173" s="45"/>
      <c r="AG173" s="45" t="s">
        <v>521</v>
      </c>
      <c r="AH173" s="45" t="s">
        <v>522</v>
      </c>
    </row>
    <row r="174" spans="1:34" ht="69.95" customHeight="1" x14ac:dyDescent="0.25">
      <c r="A174" s="100" t="s">
        <v>1396</v>
      </c>
      <c r="B174" s="101" t="s">
        <v>1397</v>
      </c>
      <c r="C174" s="45"/>
      <c r="D174" s="45"/>
      <c r="E174" s="45"/>
      <c r="F174" s="45"/>
      <c r="G174" s="45"/>
      <c r="H174" s="45"/>
      <c r="I174" s="46"/>
      <c r="J174" s="46"/>
      <c r="K174" s="45"/>
      <c r="L174" s="45"/>
      <c r="M174" s="45"/>
      <c r="N174" s="45"/>
      <c r="O174" s="45"/>
      <c r="P174" s="45"/>
      <c r="Q174" s="46"/>
      <c r="R174" s="46"/>
      <c r="S174" s="45"/>
      <c r="T174" s="45"/>
      <c r="U174" s="45"/>
      <c r="V174" s="45"/>
      <c r="W174" s="45"/>
      <c r="X174" s="45"/>
      <c r="Y174" s="45"/>
      <c r="Z174" s="45"/>
      <c r="AA174" s="45"/>
      <c r="AB174" s="46"/>
      <c r="AC174" s="47"/>
      <c r="AD174" s="46"/>
      <c r="AE174" s="46"/>
      <c r="AF174" s="45"/>
      <c r="AG174" s="45"/>
      <c r="AH174" s="45"/>
    </row>
    <row r="175" spans="1:34" ht="69.95" customHeight="1" x14ac:dyDescent="0.25">
      <c r="A175" s="100" t="s">
        <v>1399</v>
      </c>
      <c r="B175" s="101" t="s">
        <v>1400</v>
      </c>
      <c r="C175" s="45"/>
      <c r="D175" s="45"/>
      <c r="E175" s="45"/>
      <c r="F175" s="45"/>
      <c r="G175" s="45"/>
      <c r="H175" s="45"/>
      <c r="I175" s="46"/>
      <c r="J175" s="46"/>
      <c r="K175" s="45"/>
      <c r="L175" s="45"/>
      <c r="M175" s="45"/>
      <c r="N175" s="45"/>
      <c r="O175" s="45"/>
      <c r="P175" s="45"/>
      <c r="Q175" s="46"/>
      <c r="R175" s="46"/>
      <c r="S175" s="45"/>
      <c r="T175" s="45"/>
      <c r="U175" s="45"/>
      <c r="V175" s="45"/>
      <c r="W175" s="45"/>
      <c r="X175" s="45"/>
      <c r="Y175" s="45"/>
      <c r="Z175" s="45"/>
      <c r="AA175" s="45"/>
      <c r="AB175" s="46"/>
      <c r="AC175" s="47"/>
      <c r="AD175" s="46"/>
      <c r="AE175" s="46"/>
      <c r="AF175" s="45"/>
      <c r="AG175" s="45"/>
      <c r="AH175" s="45"/>
    </row>
    <row r="176" spans="1:34" ht="69.95" customHeight="1" thickBot="1" x14ac:dyDescent="0.3">
      <c r="A176" s="159" t="s">
        <v>1401</v>
      </c>
      <c r="B176" s="161" t="s">
        <v>1402</v>
      </c>
      <c r="C176" s="54"/>
      <c r="D176" s="54"/>
      <c r="E176" s="54"/>
      <c r="F176" s="54"/>
      <c r="G176" s="54"/>
      <c r="H176" s="54"/>
      <c r="I176" s="55"/>
      <c r="J176" s="55"/>
      <c r="K176" s="54"/>
      <c r="L176" s="54"/>
      <c r="M176" s="54"/>
      <c r="N176" s="54"/>
      <c r="O176" s="54"/>
      <c r="P176" s="54"/>
      <c r="Q176" s="55"/>
      <c r="R176" s="55"/>
      <c r="S176" s="54"/>
      <c r="T176" s="54"/>
      <c r="U176" s="54"/>
      <c r="V176" s="54"/>
      <c r="W176" s="54"/>
      <c r="X176" s="54"/>
      <c r="Y176" s="54"/>
      <c r="Z176" s="54"/>
      <c r="AA176" s="54"/>
      <c r="AB176" s="55"/>
      <c r="AC176" s="56"/>
      <c r="AD176" s="55"/>
      <c r="AE176" s="55"/>
      <c r="AF176" s="54"/>
      <c r="AG176" s="54"/>
      <c r="AH176" s="54"/>
    </row>
    <row r="177" spans="1:34" ht="69.95" customHeight="1" x14ac:dyDescent="0.25">
      <c r="A177" s="57" t="s">
        <v>649</v>
      </c>
      <c r="B177" s="58" t="s">
        <v>650</v>
      </c>
      <c r="C177" s="58">
        <v>64</v>
      </c>
      <c r="D177" s="58">
        <v>64</v>
      </c>
      <c r="E177" s="58" t="s">
        <v>79</v>
      </c>
      <c r="F177" s="58" t="s">
        <v>80</v>
      </c>
      <c r="G177" s="58">
        <v>20.66</v>
      </c>
      <c r="H177" s="58" t="s">
        <v>27</v>
      </c>
      <c r="I177" s="59">
        <v>38951</v>
      </c>
      <c r="J177" s="59">
        <v>38951</v>
      </c>
      <c r="K177" s="58" t="s">
        <v>26</v>
      </c>
      <c r="L177" s="58"/>
      <c r="M177" s="58" t="s">
        <v>651</v>
      </c>
      <c r="N177" s="58" t="s">
        <v>573</v>
      </c>
      <c r="O177" s="58" t="s">
        <v>652</v>
      </c>
      <c r="P177" s="58" t="s">
        <v>27</v>
      </c>
      <c r="Q177" s="59"/>
      <c r="R177" s="59">
        <v>37592</v>
      </c>
      <c r="S177" s="58" t="s">
        <v>636</v>
      </c>
      <c r="T177" s="58" t="s">
        <v>637</v>
      </c>
      <c r="U177" s="58" t="s">
        <v>27</v>
      </c>
      <c r="V177" s="58"/>
      <c r="W177" s="58"/>
      <c r="X177" s="58"/>
      <c r="Y177" s="58"/>
      <c r="Z177" s="58"/>
      <c r="AA177" s="58"/>
      <c r="AB177" s="59"/>
      <c r="AC177" s="60"/>
      <c r="AD177" s="59"/>
      <c r="AE177" s="59"/>
      <c r="AF177" s="58"/>
      <c r="AG177" s="58"/>
      <c r="AH177" s="58" t="s">
        <v>575</v>
      </c>
    </row>
    <row r="178" spans="1:34" ht="69.95" customHeight="1" x14ac:dyDescent="0.25">
      <c r="A178" s="44" t="s">
        <v>653</v>
      </c>
      <c r="B178" s="45" t="s">
        <v>654</v>
      </c>
      <c r="C178" s="45">
        <v>64</v>
      </c>
      <c r="D178" s="45">
        <v>64</v>
      </c>
      <c r="E178" s="45" t="s">
        <v>79</v>
      </c>
      <c r="F178" s="45" t="s">
        <v>80</v>
      </c>
      <c r="G178" s="45">
        <v>220.23</v>
      </c>
      <c r="H178" s="45" t="s">
        <v>27</v>
      </c>
      <c r="I178" s="46">
        <v>42766</v>
      </c>
      <c r="J178" s="46">
        <v>42766</v>
      </c>
      <c r="K178" s="45" t="s">
        <v>27</v>
      </c>
      <c r="L178" s="45"/>
      <c r="M178" s="45"/>
      <c r="N178" s="45" t="s">
        <v>82</v>
      </c>
      <c r="O178" s="45"/>
      <c r="P178" s="45" t="s">
        <v>27</v>
      </c>
      <c r="Q178" s="46">
        <v>38786</v>
      </c>
      <c r="R178" s="46">
        <v>36683</v>
      </c>
      <c r="S178" s="45" t="s">
        <v>636</v>
      </c>
      <c r="T178" s="45" t="s">
        <v>637</v>
      </c>
      <c r="U178" s="45" t="s">
        <v>27</v>
      </c>
      <c r="V178" s="45"/>
      <c r="W178" s="45"/>
      <c r="X178" s="45"/>
      <c r="Y178" s="45"/>
      <c r="Z178" s="45"/>
      <c r="AA178" s="45" t="s">
        <v>655</v>
      </c>
      <c r="AB178" s="46"/>
      <c r="AC178" s="60"/>
      <c r="AD178" s="46"/>
      <c r="AE178" s="46"/>
      <c r="AF178" s="45"/>
      <c r="AG178" s="45"/>
      <c r="AH178" s="45" t="s">
        <v>575</v>
      </c>
    </row>
    <row r="179" spans="1:34" ht="69.95" customHeight="1" x14ac:dyDescent="0.25">
      <c r="A179" s="44" t="s">
        <v>656</v>
      </c>
      <c r="B179" s="49" t="s">
        <v>657</v>
      </c>
      <c r="C179" s="49">
        <v>64</v>
      </c>
      <c r="D179" s="49">
        <v>64</v>
      </c>
      <c r="E179" s="49" t="s">
        <v>79</v>
      </c>
      <c r="F179" s="49" t="s">
        <v>80</v>
      </c>
      <c r="G179" s="49">
        <v>8184.54</v>
      </c>
      <c r="H179" s="49" t="s">
        <v>26</v>
      </c>
      <c r="I179" s="48">
        <v>41926</v>
      </c>
      <c r="J179" s="48">
        <v>41926</v>
      </c>
      <c r="K179" s="49" t="s">
        <v>27</v>
      </c>
      <c r="L179" s="49"/>
      <c r="M179" s="49"/>
      <c r="N179" s="49" t="s">
        <v>573</v>
      </c>
      <c r="O179" s="45" t="s">
        <v>574</v>
      </c>
      <c r="P179" s="45" t="s">
        <v>27</v>
      </c>
      <c r="Q179" s="46"/>
      <c r="R179" s="46">
        <v>41977</v>
      </c>
      <c r="S179" s="49"/>
      <c r="T179" s="45" t="s">
        <v>96</v>
      </c>
      <c r="U179" s="45" t="s">
        <v>27</v>
      </c>
      <c r="V179" s="45"/>
      <c r="W179" s="45"/>
      <c r="X179" s="45"/>
      <c r="Y179" s="45"/>
      <c r="Z179" s="45"/>
      <c r="AA179" s="45" t="s">
        <v>658</v>
      </c>
      <c r="AB179" s="46"/>
      <c r="AC179" s="60"/>
      <c r="AD179" s="46"/>
      <c r="AE179" s="46"/>
      <c r="AF179" s="45"/>
      <c r="AG179" s="45"/>
      <c r="AH179" s="45" t="s">
        <v>575</v>
      </c>
    </row>
    <row r="180" spans="1:34" ht="69.95" customHeight="1" x14ac:dyDescent="0.25">
      <c r="A180" s="44" t="s">
        <v>659</v>
      </c>
      <c r="B180" s="45" t="s">
        <v>660</v>
      </c>
      <c r="C180" s="45">
        <v>64</v>
      </c>
      <c r="D180" s="45">
        <v>64</v>
      </c>
      <c r="E180" s="45" t="s">
        <v>79</v>
      </c>
      <c r="F180" s="45" t="s">
        <v>80</v>
      </c>
      <c r="G180" s="45">
        <v>31.17</v>
      </c>
      <c r="H180" s="45" t="s">
        <v>27</v>
      </c>
      <c r="I180" s="46">
        <v>39960</v>
      </c>
      <c r="J180" s="46">
        <v>39960</v>
      </c>
      <c r="K180" s="45" t="s">
        <v>27</v>
      </c>
      <c r="L180" s="45"/>
      <c r="M180" s="45"/>
      <c r="N180" s="45" t="s">
        <v>661</v>
      </c>
      <c r="O180" s="45"/>
      <c r="P180" s="45"/>
      <c r="Q180" s="46"/>
      <c r="R180" s="46"/>
      <c r="S180" s="45"/>
      <c r="T180" s="45" t="s">
        <v>96</v>
      </c>
      <c r="U180" s="45" t="s">
        <v>27</v>
      </c>
      <c r="V180" s="45"/>
      <c r="W180" s="45"/>
      <c r="X180" s="45"/>
      <c r="Y180" s="45"/>
      <c r="Z180" s="45"/>
      <c r="AA180" s="45"/>
      <c r="AB180" s="46"/>
      <c r="AC180" s="60"/>
      <c r="AD180" s="46"/>
      <c r="AE180" s="46"/>
      <c r="AF180" s="45"/>
      <c r="AG180" s="45"/>
      <c r="AH180" s="45" t="s">
        <v>575</v>
      </c>
    </row>
    <row r="181" spans="1:34" ht="69.95" customHeight="1" x14ac:dyDescent="0.25">
      <c r="A181" s="44" t="s">
        <v>662</v>
      </c>
      <c r="B181" s="45" t="s">
        <v>663</v>
      </c>
      <c r="C181" s="45">
        <v>64</v>
      </c>
      <c r="D181" s="45">
        <v>64</v>
      </c>
      <c r="E181" s="45" t="s">
        <v>79</v>
      </c>
      <c r="F181" s="45" t="s">
        <v>80</v>
      </c>
      <c r="G181" s="45">
        <v>4175.1000000000004</v>
      </c>
      <c r="H181" s="45" t="s">
        <v>27</v>
      </c>
      <c r="I181" s="46">
        <v>41926</v>
      </c>
      <c r="J181" s="46">
        <v>41926</v>
      </c>
      <c r="K181" s="45" t="s">
        <v>85</v>
      </c>
      <c r="L181" s="45" t="s">
        <v>634</v>
      </c>
      <c r="M181" s="45"/>
      <c r="N181" s="45" t="s">
        <v>82</v>
      </c>
      <c r="O181" s="45"/>
      <c r="P181" s="45" t="s">
        <v>27</v>
      </c>
      <c r="Q181" s="46">
        <v>44207</v>
      </c>
      <c r="R181" s="46">
        <v>41571</v>
      </c>
      <c r="S181" s="45" t="s">
        <v>636</v>
      </c>
      <c r="T181" s="45" t="s">
        <v>637</v>
      </c>
      <c r="U181" s="45" t="s">
        <v>27</v>
      </c>
      <c r="V181" s="45"/>
      <c r="W181" s="45"/>
      <c r="X181" s="45"/>
      <c r="Y181" s="45"/>
      <c r="Z181" s="45"/>
      <c r="AA181" s="45" t="s">
        <v>638</v>
      </c>
      <c r="AB181" s="46"/>
      <c r="AC181" s="47"/>
      <c r="AD181" s="46"/>
      <c r="AE181" s="46"/>
      <c r="AF181" s="45"/>
      <c r="AG181" s="45"/>
      <c r="AH181" s="45" t="s">
        <v>575</v>
      </c>
    </row>
    <row r="182" spans="1:34" ht="69.95" customHeight="1" x14ac:dyDescent="0.25">
      <c r="A182" s="100" t="s">
        <v>1403</v>
      </c>
      <c r="B182" s="101" t="s">
        <v>1404</v>
      </c>
      <c r="C182" s="45"/>
      <c r="D182" s="45"/>
      <c r="E182" s="45"/>
      <c r="F182" s="45"/>
      <c r="G182" s="45"/>
      <c r="H182" s="45"/>
      <c r="I182" s="46"/>
      <c r="J182" s="46"/>
      <c r="K182" s="45"/>
      <c r="L182" s="45"/>
      <c r="M182" s="45"/>
      <c r="N182" s="45"/>
      <c r="O182" s="45"/>
      <c r="P182" s="45"/>
      <c r="Q182" s="46"/>
      <c r="R182" s="46"/>
      <c r="S182" s="45"/>
      <c r="T182" s="45"/>
      <c r="U182" s="45"/>
      <c r="V182" s="45"/>
      <c r="W182" s="45"/>
      <c r="X182" s="45"/>
      <c r="Y182" s="45"/>
      <c r="Z182" s="45"/>
      <c r="AA182" s="45"/>
      <c r="AB182" s="46"/>
      <c r="AC182" s="47"/>
      <c r="AD182" s="46"/>
      <c r="AE182" s="46"/>
      <c r="AF182" s="45"/>
      <c r="AG182" s="45"/>
      <c r="AH182" s="45"/>
    </row>
    <row r="183" spans="1:34" ht="69.95" customHeight="1" x14ac:dyDescent="0.25">
      <c r="A183" s="44" t="s">
        <v>664</v>
      </c>
      <c r="B183" s="45" t="s">
        <v>665</v>
      </c>
      <c r="C183" s="45">
        <v>64</v>
      </c>
      <c r="D183" s="45">
        <v>64</v>
      </c>
      <c r="E183" s="45" t="s">
        <v>79</v>
      </c>
      <c r="F183" s="45" t="s">
        <v>80</v>
      </c>
      <c r="G183" s="45">
        <v>9459.09</v>
      </c>
      <c r="H183" s="45" t="s">
        <v>26</v>
      </c>
      <c r="I183" s="46">
        <v>42766</v>
      </c>
      <c r="J183" s="46">
        <v>42766</v>
      </c>
      <c r="K183" s="45" t="s">
        <v>27</v>
      </c>
      <c r="L183" s="45"/>
      <c r="M183" s="45"/>
      <c r="N183" s="45" t="s">
        <v>82</v>
      </c>
      <c r="O183" s="45"/>
      <c r="P183" s="45" t="s">
        <v>27</v>
      </c>
      <c r="Q183" s="46">
        <v>41821</v>
      </c>
      <c r="R183" s="46">
        <v>41284</v>
      </c>
      <c r="S183" s="45" t="s">
        <v>83</v>
      </c>
      <c r="T183" s="45" t="s">
        <v>627</v>
      </c>
      <c r="U183" s="45" t="s">
        <v>26</v>
      </c>
      <c r="V183" s="45" t="s">
        <v>627</v>
      </c>
      <c r="W183" s="45" t="s">
        <v>666</v>
      </c>
      <c r="X183" s="45" t="s">
        <v>667</v>
      </c>
      <c r="Y183" s="45" t="s">
        <v>668</v>
      </c>
      <c r="Z183" s="45" t="s">
        <v>669</v>
      </c>
      <c r="AA183" s="45"/>
      <c r="AB183" s="46">
        <v>44155</v>
      </c>
      <c r="AC183" s="47"/>
      <c r="AD183" s="46">
        <v>44266</v>
      </c>
      <c r="AE183" s="46">
        <v>45361</v>
      </c>
      <c r="AF183" s="45"/>
      <c r="AG183" s="45"/>
      <c r="AH183" s="45" t="s">
        <v>575</v>
      </c>
    </row>
    <row r="184" spans="1:34" ht="69.95" customHeight="1" x14ac:dyDescent="0.25">
      <c r="A184" s="44" t="s">
        <v>670</v>
      </c>
      <c r="B184" s="45" t="s">
        <v>671</v>
      </c>
      <c r="C184" s="45">
        <v>64</v>
      </c>
      <c r="D184" s="45">
        <v>64</v>
      </c>
      <c r="E184" s="45" t="s">
        <v>79</v>
      </c>
      <c r="F184" s="45" t="s">
        <v>80</v>
      </c>
      <c r="G184" s="45">
        <v>625.66999999999996</v>
      </c>
      <c r="H184" s="45" t="s">
        <v>27</v>
      </c>
      <c r="I184" s="46">
        <v>41926</v>
      </c>
      <c r="J184" s="46">
        <v>41926</v>
      </c>
      <c r="K184" s="45" t="s">
        <v>27</v>
      </c>
      <c r="L184" s="45"/>
      <c r="M184" s="45"/>
      <c r="N184" s="45" t="s">
        <v>573</v>
      </c>
      <c r="O184" s="45" t="s">
        <v>574</v>
      </c>
      <c r="P184" s="45"/>
      <c r="Q184" s="46"/>
      <c r="R184" s="46">
        <v>42038</v>
      </c>
      <c r="S184" s="45" t="s">
        <v>636</v>
      </c>
      <c r="T184" s="45" t="s">
        <v>637</v>
      </c>
      <c r="U184" s="45" t="s">
        <v>27</v>
      </c>
      <c r="V184" s="45"/>
      <c r="W184" s="45"/>
      <c r="X184" s="45"/>
      <c r="Y184" s="45"/>
      <c r="Z184" s="45"/>
      <c r="AA184" s="45"/>
      <c r="AB184" s="46"/>
      <c r="AC184" s="47"/>
      <c r="AD184" s="46"/>
      <c r="AE184" s="46"/>
      <c r="AF184" s="45"/>
      <c r="AG184" s="45"/>
      <c r="AH184" s="45" t="s">
        <v>575</v>
      </c>
    </row>
    <row r="185" spans="1:34" ht="69.95" customHeight="1" x14ac:dyDescent="0.25">
      <c r="A185" s="44" t="s">
        <v>672</v>
      </c>
      <c r="B185" s="45" t="s">
        <v>673</v>
      </c>
      <c r="C185" s="45">
        <v>64</v>
      </c>
      <c r="D185" s="45">
        <v>64</v>
      </c>
      <c r="E185" s="45" t="s">
        <v>79</v>
      </c>
      <c r="F185" s="45" t="s">
        <v>80</v>
      </c>
      <c r="G185" s="45">
        <v>1442.49</v>
      </c>
      <c r="H185" s="45" t="s">
        <v>27</v>
      </c>
      <c r="I185" s="46">
        <v>41926</v>
      </c>
      <c r="J185" s="46">
        <v>41926</v>
      </c>
      <c r="K185" s="45" t="s">
        <v>26</v>
      </c>
      <c r="L185" s="45"/>
      <c r="M185" s="45"/>
      <c r="N185" s="45" t="s">
        <v>573</v>
      </c>
      <c r="O185" s="45" t="s">
        <v>574</v>
      </c>
      <c r="P185" s="45"/>
      <c r="Q185" s="46"/>
      <c r="R185" s="46">
        <v>42038</v>
      </c>
      <c r="S185" s="45" t="s">
        <v>636</v>
      </c>
      <c r="T185" s="45" t="s">
        <v>637</v>
      </c>
      <c r="U185" s="45" t="s">
        <v>27</v>
      </c>
      <c r="V185" s="45"/>
      <c r="W185" s="45"/>
      <c r="X185" s="45"/>
      <c r="Y185" s="45"/>
      <c r="Z185" s="45"/>
      <c r="AA185" s="45"/>
      <c r="AB185" s="46"/>
      <c r="AC185" s="47"/>
      <c r="AD185" s="46"/>
      <c r="AE185" s="46"/>
      <c r="AF185" s="45"/>
      <c r="AG185" s="45"/>
      <c r="AH185" s="45" t="s">
        <v>575</v>
      </c>
    </row>
    <row r="186" spans="1:34" ht="69.95" customHeight="1" x14ac:dyDescent="0.25">
      <c r="A186" s="44" t="s">
        <v>674</v>
      </c>
      <c r="B186" s="49" t="s">
        <v>675</v>
      </c>
      <c r="C186" s="45">
        <v>64</v>
      </c>
      <c r="D186" s="45">
        <v>64</v>
      </c>
      <c r="E186" s="45" t="s">
        <v>79</v>
      </c>
      <c r="F186" s="45" t="s">
        <v>80</v>
      </c>
      <c r="G186" s="45">
        <v>2566.64</v>
      </c>
      <c r="H186" s="45" t="s">
        <v>27</v>
      </c>
      <c r="I186" s="46">
        <v>41963</v>
      </c>
      <c r="J186" s="46">
        <v>41963</v>
      </c>
      <c r="K186" s="45" t="s">
        <v>27</v>
      </c>
      <c r="L186" s="45"/>
      <c r="M186" s="45"/>
      <c r="N186" s="49" t="s">
        <v>573</v>
      </c>
      <c r="O186" s="45" t="s">
        <v>574</v>
      </c>
      <c r="P186" s="45"/>
      <c r="Q186" s="46"/>
      <c r="R186" s="46">
        <v>41618</v>
      </c>
      <c r="S186" s="49"/>
      <c r="T186" s="45" t="s">
        <v>96</v>
      </c>
      <c r="U186" s="45" t="s">
        <v>27</v>
      </c>
      <c r="V186" s="45"/>
      <c r="W186" s="45"/>
      <c r="X186" s="45"/>
      <c r="Y186" s="45"/>
      <c r="Z186" s="45"/>
      <c r="AA186" s="45" t="s">
        <v>676</v>
      </c>
      <c r="AB186" s="46"/>
      <c r="AC186" s="47"/>
      <c r="AD186" s="46"/>
      <c r="AE186" s="46"/>
      <c r="AF186" s="49" t="s">
        <v>614</v>
      </c>
      <c r="AG186" s="45"/>
      <c r="AH186" s="45" t="s">
        <v>575</v>
      </c>
    </row>
    <row r="187" spans="1:34" ht="69.95" customHeight="1" x14ac:dyDescent="0.25">
      <c r="A187" s="44" t="s">
        <v>677</v>
      </c>
      <c r="B187" s="45" t="s">
        <v>678</v>
      </c>
      <c r="C187" s="45">
        <v>64</v>
      </c>
      <c r="D187" s="45">
        <v>64</v>
      </c>
      <c r="E187" s="45" t="s">
        <v>79</v>
      </c>
      <c r="F187" s="45" t="s">
        <v>80</v>
      </c>
      <c r="G187" s="45">
        <v>3861.11</v>
      </c>
      <c r="H187" s="45" t="s">
        <v>27</v>
      </c>
      <c r="I187" s="46">
        <v>41963</v>
      </c>
      <c r="J187" s="46">
        <v>41963</v>
      </c>
      <c r="K187" s="45" t="s">
        <v>85</v>
      </c>
      <c r="L187" s="45" t="s">
        <v>588</v>
      </c>
      <c r="M187" s="45"/>
      <c r="N187" s="45" t="s">
        <v>82</v>
      </c>
      <c r="O187" s="45"/>
      <c r="P187" s="45" t="s">
        <v>27</v>
      </c>
      <c r="Q187" s="46">
        <v>43634</v>
      </c>
      <c r="R187" s="46">
        <v>42044</v>
      </c>
      <c r="S187" s="45" t="s">
        <v>83</v>
      </c>
      <c r="T187" s="45" t="s">
        <v>679</v>
      </c>
      <c r="U187" s="45" t="s">
        <v>26</v>
      </c>
      <c r="V187" s="45" t="s">
        <v>679</v>
      </c>
      <c r="W187" s="45" t="s">
        <v>680</v>
      </c>
      <c r="X187" s="45" t="s">
        <v>681</v>
      </c>
      <c r="Y187" s="45" t="s">
        <v>682</v>
      </c>
      <c r="Z187" s="45" t="s">
        <v>683</v>
      </c>
      <c r="AA187" s="45"/>
      <c r="AB187" s="46">
        <v>44231</v>
      </c>
      <c r="AC187" s="47"/>
      <c r="AD187" s="46">
        <v>44279</v>
      </c>
      <c r="AE187" s="46">
        <v>45374</v>
      </c>
      <c r="AF187" s="45"/>
      <c r="AG187" s="45"/>
      <c r="AH187" s="45" t="s">
        <v>575</v>
      </c>
    </row>
    <row r="188" spans="1:34" ht="69.95" customHeight="1" x14ac:dyDescent="0.25">
      <c r="A188" s="44" t="s">
        <v>684</v>
      </c>
      <c r="B188" s="45" t="s">
        <v>685</v>
      </c>
      <c r="C188" s="45">
        <v>64</v>
      </c>
      <c r="D188" s="45">
        <v>64</v>
      </c>
      <c r="E188" s="45" t="s">
        <v>79</v>
      </c>
      <c r="F188" s="45" t="s">
        <v>80</v>
      </c>
      <c r="G188" s="45">
        <v>2544.13</v>
      </c>
      <c r="H188" s="45" t="s">
        <v>27</v>
      </c>
      <c r="I188" s="46">
        <v>41963</v>
      </c>
      <c r="J188" s="46">
        <v>41963</v>
      </c>
      <c r="K188" s="45" t="s">
        <v>27</v>
      </c>
      <c r="L188" s="45"/>
      <c r="M188" s="45"/>
      <c r="N188" s="45" t="s">
        <v>573</v>
      </c>
      <c r="O188" s="45" t="s">
        <v>574</v>
      </c>
      <c r="P188" s="45"/>
      <c r="Q188" s="46"/>
      <c r="R188" s="46">
        <v>41235</v>
      </c>
      <c r="S188" s="45" t="s">
        <v>636</v>
      </c>
      <c r="T188" s="45" t="s">
        <v>637</v>
      </c>
      <c r="U188" s="45" t="s">
        <v>27</v>
      </c>
      <c r="V188" s="45"/>
      <c r="W188" s="45"/>
      <c r="X188" s="45"/>
      <c r="Y188" s="45"/>
      <c r="Z188" s="45"/>
      <c r="AA188" s="45" t="s">
        <v>686</v>
      </c>
      <c r="AB188" s="46"/>
      <c r="AC188" s="47"/>
      <c r="AD188" s="46"/>
      <c r="AE188" s="46"/>
      <c r="AF188" s="45"/>
      <c r="AG188" s="45"/>
      <c r="AH188" s="45" t="s">
        <v>575</v>
      </c>
    </row>
    <row r="189" spans="1:34" ht="69.95" customHeight="1" x14ac:dyDescent="0.25">
      <c r="A189" s="44" t="s">
        <v>687</v>
      </c>
      <c r="B189" s="45" t="s">
        <v>688</v>
      </c>
      <c r="C189" s="45">
        <v>64</v>
      </c>
      <c r="D189" s="45">
        <v>64</v>
      </c>
      <c r="E189" s="45" t="s">
        <v>79</v>
      </c>
      <c r="F189" s="45" t="s">
        <v>80</v>
      </c>
      <c r="G189" s="45">
        <v>1592.57</v>
      </c>
      <c r="H189" s="45" t="s">
        <v>27</v>
      </c>
      <c r="I189" s="46">
        <v>41926</v>
      </c>
      <c r="J189" s="46">
        <v>41926</v>
      </c>
      <c r="K189" s="45" t="s">
        <v>27</v>
      </c>
      <c r="L189" s="45"/>
      <c r="M189" s="45"/>
      <c r="N189" s="45" t="s">
        <v>573</v>
      </c>
      <c r="O189" s="45" t="s">
        <v>574</v>
      </c>
      <c r="P189" s="45"/>
      <c r="Q189" s="46"/>
      <c r="R189" s="46"/>
      <c r="S189" s="45"/>
      <c r="T189" s="45" t="s">
        <v>96</v>
      </c>
      <c r="U189" s="45" t="s">
        <v>27</v>
      </c>
      <c r="V189" s="45"/>
      <c r="W189" s="45"/>
      <c r="X189" s="45"/>
      <c r="Y189" s="45"/>
      <c r="Z189" s="45"/>
      <c r="AA189" s="45"/>
      <c r="AB189" s="46"/>
      <c r="AC189" s="47"/>
      <c r="AD189" s="46"/>
      <c r="AE189" s="46"/>
      <c r="AF189" s="45"/>
      <c r="AG189" s="45"/>
      <c r="AH189" s="45" t="s">
        <v>575</v>
      </c>
    </row>
    <row r="190" spans="1:34" ht="69.95" customHeight="1" x14ac:dyDescent="0.25">
      <c r="A190" s="44" t="s">
        <v>689</v>
      </c>
      <c r="B190" s="45" t="s">
        <v>690</v>
      </c>
      <c r="C190" s="45">
        <v>64</v>
      </c>
      <c r="D190" s="45">
        <v>64</v>
      </c>
      <c r="E190" s="45" t="s">
        <v>79</v>
      </c>
      <c r="F190" s="45" t="s">
        <v>80</v>
      </c>
      <c r="G190" s="45">
        <v>2313.75</v>
      </c>
      <c r="H190" s="45" t="s">
        <v>26</v>
      </c>
      <c r="I190" s="46">
        <v>41926</v>
      </c>
      <c r="J190" s="46">
        <v>41926</v>
      </c>
      <c r="K190" s="45" t="s">
        <v>27</v>
      </c>
      <c r="L190" s="45"/>
      <c r="M190" s="45"/>
      <c r="N190" s="45" t="s">
        <v>573</v>
      </c>
      <c r="O190" s="45" t="s">
        <v>574</v>
      </c>
      <c r="P190" s="45"/>
      <c r="Q190" s="46"/>
      <c r="R190" s="46"/>
      <c r="S190" s="45"/>
      <c r="T190" s="45" t="s">
        <v>96</v>
      </c>
      <c r="U190" s="45" t="s">
        <v>27</v>
      </c>
      <c r="V190" s="45"/>
      <c r="W190" s="45"/>
      <c r="X190" s="45"/>
      <c r="Y190" s="45"/>
      <c r="Z190" s="45"/>
      <c r="AA190" s="45"/>
      <c r="AB190" s="46"/>
      <c r="AC190" s="47"/>
      <c r="AD190" s="46"/>
      <c r="AE190" s="46"/>
      <c r="AF190" s="45"/>
      <c r="AG190" s="45"/>
      <c r="AH190" s="45" t="s">
        <v>575</v>
      </c>
    </row>
    <row r="191" spans="1:34" ht="69.95" customHeight="1" x14ac:dyDescent="0.25">
      <c r="A191" s="44" t="s">
        <v>984</v>
      </c>
      <c r="B191" s="45" t="s">
        <v>985</v>
      </c>
      <c r="C191" s="45">
        <v>24</v>
      </c>
      <c r="D191" s="45">
        <v>24</v>
      </c>
      <c r="E191" s="45" t="s">
        <v>79</v>
      </c>
      <c r="F191" s="45" t="s">
        <v>80</v>
      </c>
      <c r="G191" s="45">
        <v>62.92</v>
      </c>
      <c r="H191" s="45" t="s">
        <v>27</v>
      </c>
      <c r="I191" s="46">
        <v>38950</v>
      </c>
      <c r="J191" s="46">
        <v>42562</v>
      </c>
      <c r="K191" s="45" t="s">
        <v>81</v>
      </c>
      <c r="L191" s="45" t="s">
        <v>893</v>
      </c>
      <c r="M191" s="45"/>
      <c r="N191" s="45" t="s">
        <v>82</v>
      </c>
      <c r="O191" s="45"/>
      <c r="P191" s="45" t="s">
        <v>81</v>
      </c>
      <c r="Q191" s="46">
        <v>40569</v>
      </c>
      <c r="R191" s="46">
        <v>39967</v>
      </c>
      <c r="S191" s="45" t="s">
        <v>96</v>
      </c>
      <c r="T191" s="45" t="s">
        <v>96</v>
      </c>
      <c r="U191" s="45" t="s">
        <v>85</v>
      </c>
      <c r="V191" s="45" t="s">
        <v>917</v>
      </c>
      <c r="W191" s="45" t="s">
        <v>918</v>
      </c>
      <c r="X191" s="45" t="s">
        <v>857</v>
      </c>
      <c r="Y191" s="45" t="s">
        <v>976</v>
      </c>
      <c r="Z191" s="45" t="s">
        <v>977</v>
      </c>
      <c r="AA191" s="45"/>
      <c r="AB191" s="46"/>
      <c r="AC191" s="47"/>
      <c r="AD191" s="46">
        <v>44539</v>
      </c>
      <c r="AE191" s="46">
        <v>44994</v>
      </c>
      <c r="AF191" s="45"/>
      <c r="AG191" s="45" t="s">
        <v>890</v>
      </c>
      <c r="AH191" s="45" t="s">
        <v>522</v>
      </c>
    </row>
    <row r="192" spans="1:34" ht="69.95" customHeight="1" x14ac:dyDescent="0.25">
      <c r="A192" s="44" t="s">
        <v>523</v>
      </c>
      <c r="B192" s="45" t="s">
        <v>524</v>
      </c>
      <c r="C192" s="45">
        <v>33</v>
      </c>
      <c r="D192" s="45">
        <v>33</v>
      </c>
      <c r="E192" s="45" t="s">
        <v>79</v>
      </c>
      <c r="F192" s="45" t="s">
        <v>80</v>
      </c>
      <c r="G192" s="45">
        <v>1401.34</v>
      </c>
      <c r="H192" s="45" t="s">
        <v>27</v>
      </c>
      <c r="I192" s="46">
        <v>42766</v>
      </c>
      <c r="J192" s="46">
        <v>42766</v>
      </c>
      <c r="K192" s="45"/>
      <c r="L192" s="45"/>
      <c r="M192" s="45"/>
      <c r="N192" s="45" t="s">
        <v>349</v>
      </c>
      <c r="O192" s="45"/>
      <c r="P192" s="45"/>
      <c r="Q192" s="46" t="s">
        <v>525</v>
      </c>
      <c r="R192" s="46">
        <v>39249</v>
      </c>
      <c r="S192" s="45" t="s">
        <v>83</v>
      </c>
      <c r="T192" s="45" t="s">
        <v>414</v>
      </c>
      <c r="U192" s="45" t="s">
        <v>85</v>
      </c>
      <c r="V192" s="45" t="s">
        <v>414</v>
      </c>
      <c r="W192" s="45" t="s">
        <v>526</v>
      </c>
      <c r="X192" s="45" t="s">
        <v>465</v>
      </c>
      <c r="Y192" s="45" t="s">
        <v>527</v>
      </c>
      <c r="Z192" s="45" t="s">
        <v>528</v>
      </c>
      <c r="AA192" s="45"/>
      <c r="AB192" s="46">
        <v>44258</v>
      </c>
      <c r="AC192" s="47">
        <v>44874</v>
      </c>
      <c r="AD192" s="46">
        <v>44242</v>
      </c>
      <c r="AE192" s="46">
        <v>45291</v>
      </c>
      <c r="AF192" s="49" t="s">
        <v>419</v>
      </c>
      <c r="AG192" s="45" t="s">
        <v>377</v>
      </c>
      <c r="AH192" s="45" t="s">
        <v>361</v>
      </c>
    </row>
    <row r="193" spans="1:34" ht="69.95" customHeight="1" x14ac:dyDescent="0.25">
      <c r="A193" s="44" t="s">
        <v>1158</v>
      </c>
      <c r="B193" s="45" t="s">
        <v>1159</v>
      </c>
      <c r="C193" s="45">
        <v>47</v>
      </c>
      <c r="D193" s="45">
        <v>47</v>
      </c>
      <c r="E193" s="45" t="s">
        <v>79</v>
      </c>
      <c r="F193" s="45" t="s">
        <v>80</v>
      </c>
      <c r="G193" s="45">
        <v>10.199999999999999</v>
      </c>
      <c r="H193" s="45" t="s">
        <v>27</v>
      </c>
      <c r="I193" s="94"/>
      <c r="J193" s="94"/>
      <c r="K193" s="45"/>
      <c r="L193" s="45"/>
      <c r="M193" s="88" t="s">
        <v>1160</v>
      </c>
      <c r="N193" s="45" t="s">
        <v>573</v>
      </c>
      <c r="O193" s="45" t="s">
        <v>1160</v>
      </c>
      <c r="P193" s="45" t="s">
        <v>81</v>
      </c>
      <c r="Q193" s="48"/>
      <c r="R193" s="48"/>
      <c r="S193" s="45" t="s">
        <v>636</v>
      </c>
      <c r="T193" s="45" t="s">
        <v>1123</v>
      </c>
      <c r="U193" s="45" t="s">
        <v>27</v>
      </c>
      <c r="V193" s="45"/>
      <c r="W193" s="45"/>
      <c r="X193" s="45"/>
      <c r="Y193" s="45"/>
      <c r="Z193" s="45"/>
      <c r="AA193" s="45"/>
      <c r="AB193" s="48"/>
      <c r="AC193" s="47" t="s">
        <v>1161</v>
      </c>
      <c r="AD193" s="48"/>
      <c r="AE193" s="48"/>
      <c r="AF193" s="88" t="s">
        <v>1162</v>
      </c>
      <c r="AG193" s="45" t="s">
        <v>1119</v>
      </c>
      <c r="AH193" s="45" t="s">
        <v>1120</v>
      </c>
    </row>
    <row r="194" spans="1:34" ht="69.95" customHeight="1" x14ac:dyDescent="0.25">
      <c r="A194" s="44" t="s">
        <v>1163</v>
      </c>
      <c r="B194" s="45" t="s">
        <v>1164</v>
      </c>
      <c r="C194" s="45">
        <v>47</v>
      </c>
      <c r="D194" s="45">
        <v>47</v>
      </c>
      <c r="E194" s="45" t="s">
        <v>79</v>
      </c>
      <c r="F194" s="45" t="s">
        <v>80</v>
      </c>
      <c r="G194" s="45">
        <v>26.47</v>
      </c>
      <c r="H194" s="45" t="s">
        <v>27</v>
      </c>
      <c r="I194" s="46">
        <v>42654</v>
      </c>
      <c r="J194" s="46">
        <v>44203</v>
      </c>
      <c r="K194" s="45" t="s">
        <v>85</v>
      </c>
      <c r="L194" s="45" t="s">
        <v>137</v>
      </c>
      <c r="M194" s="45" t="s">
        <v>1165</v>
      </c>
      <c r="N194" s="45" t="s">
        <v>82</v>
      </c>
      <c r="O194" s="45" t="s">
        <v>1166</v>
      </c>
      <c r="P194" s="45" t="s">
        <v>81</v>
      </c>
      <c r="Q194" s="46">
        <v>40575</v>
      </c>
      <c r="R194" s="46">
        <v>39772</v>
      </c>
      <c r="S194" s="45" t="s">
        <v>636</v>
      </c>
      <c r="T194" s="45" t="s">
        <v>1123</v>
      </c>
      <c r="U194" s="45" t="s">
        <v>26</v>
      </c>
      <c r="V194" s="45" t="s">
        <v>1124</v>
      </c>
      <c r="W194" s="45" t="s">
        <v>1125</v>
      </c>
      <c r="X194" s="45" t="s">
        <v>340</v>
      </c>
      <c r="Y194" s="45" t="s">
        <v>1126</v>
      </c>
      <c r="Z194" s="45" t="s">
        <v>1127</v>
      </c>
      <c r="AA194" s="45" t="s">
        <v>1167</v>
      </c>
      <c r="AB194" s="48"/>
      <c r="AC194" s="47">
        <v>44867</v>
      </c>
      <c r="AD194" s="46">
        <v>44378</v>
      </c>
      <c r="AE194" s="48">
        <v>45108</v>
      </c>
      <c r="AF194" s="45" t="s">
        <v>1168</v>
      </c>
      <c r="AG194" s="45" t="s">
        <v>1119</v>
      </c>
      <c r="AH194" s="45" t="s">
        <v>1120</v>
      </c>
    </row>
    <row r="195" spans="1:34" ht="69.95" customHeight="1" x14ac:dyDescent="0.25">
      <c r="A195" s="44" t="s">
        <v>1169</v>
      </c>
      <c r="B195" s="45" t="s">
        <v>1170</v>
      </c>
      <c r="C195" s="45">
        <v>47</v>
      </c>
      <c r="D195" s="45">
        <v>47</v>
      </c>
      <c r="E195" s="45" t="s">
        <v>79</v>
      </c>
      <c r="F195" s="45" t="s">
        <v>80</v>
      </c>
      <c r="G195" s="45">
        <v>1.29</v>
      </c>
      <c r="H195" s="45" t="s">
        <v>27</v>
      </c>
      <c r="I195" s="46">
        <v>41859</v>
      </c>
      <c r="J195" s="46">
        <v>41859</v>
      </c>
      <c r="K195" s="45" t="s">
        <v>85</v>
      </c>
      <c r="L195" s="45" t="s">
        <v>137</v>
      </c>
      <c r="M195" s="45" t="s">
        <v>1133</v>
      </c>
      <c r="N195" s="45" t="s">
        <v>82</v>
      </c>
      <c r="O195" s="45"/>
      <c r="P195" s="45" t="s">
        <v>81</v>
      </c>
      <c r="Q195" s="46">
        <v>40659</v>
      </c>
      <c r="R195" s="46">
        <v>38803</v>
      </c>
      <c r="S195" s="45" t="s">
        <v>636</v>
      </c>
      <c r="T195" s="45" t="s">
        <v>1123</v>
      </c>
      <c r="U195" s="45" t="s">
        <v>26</v>
      </c>
      <c r="V195" s="45" t="s">
        <v>1141</v>
      </c>
      <c r="W195" s="45" t="s">
        <v>1142</v>
      </c>
      <c r="X195" s="45" t="s">
        <v>1143</v>
      </c>
      <c r="Y195" s="45" t="s">
        <v>1144</v>
      </c>
      <c r="Z195" s="45" t="s">
        <v>1145</v>
      </c>
      <c r="AA195" s="45"/>
      <c r="AB195" s="46">
        <v>44322</v>
      </c>
      <c r="AC195" s="47">
        <v>44844</v>
      </c>
      <c r="AD195" s="46">
        <v>44396</v>
      </c>
      <c r="AE195" s="46">
        <v>45491</v>
      </c>
      <c r="AF195" s="45"/>
      <c r="AG195" s="45" t="s">
        <v>1119</v>
      </c>
      <c r="AH195" s="45" t="s">
        <v>1120</v>
      </c>
    </row>
    <row r="196" spans="1:34" ht="69.95" customHeight="1" x14ac:dyDescent="0.25">
      <c r="A196" s="44" t="s">
        <v>529</v>
      </c>
      <c r="B196" s="45" t="s">
        <v>530</v>
      </c>
      <c r="C196" s="45">
        <v>33</v>
      </c>
      <c r="D196" s="45">
        <v>33</v>
      </c>
      <c r="E196" s="45" t="s">
        <v>79</v>
      </c>
      <c r="F196" s="45" t="s">
        <v>80</v>
      </c>
      <c r="G196" s="45">
        <v>326.17</v>
      </c>
      <c r="H196" s="45" t="s">
        <v>27</v>
      </c>
      <c r="I196" s="46">
        <v>42647</v>
      </c>
      <c r="J196" s="46">
        <v>44203</v>
      </c>
      <c r="K196" s="45"/>
      <c r="L196" s="45"/>
      <c r="M196" s="45"/>
      <c r="N196" s="45" t="s">
        <v>349</v>
      </c>
      <c r="O196" s="45"/>
      <c r="P196" s="45"/>
      <c r="Q196" s="46" t="s">
        <v>531</v>
      </c>
      <c r="R196" s="46">
        <v>41199</v>
      </c>
      <c r="S196" s="45" t="s">
        <v>83</v>
      </c>
      <c r="T196" s="58" t="s">
        <v>464</v>
      </c>
      <c r="U196" s="45" t="s">
        <v>85</v>
      </c>
      <c r="V196" s="45" t="s">
        <v>464</v>
      </c>
      <c r="W196" s="45" t="s">
        <v>465</v>
      </c>
      <c r="X196" s="45" t="s">
        <v>466</v>
      </c>
      <c r="Y196" s="45" t="s">
        <v>467</v>
      </c>
      <c r="Z196" s="45" t="s">
        <v>468</v>
      </c>
      <c r="AA196" s="45"/>
      <c r="AB196" s="46">
        <v>44222</v>
      </c>
      <c r="AC196" s="47" t="s">
        <v>469</v>
      </c>
      <c r="AD196" s="46">
        <v>44197</v>
      </c>
      <c r="AE196" s="46">
        <v>45291</v>
      </c>
      <c r="AF196" s="45"/>
      <c r="AG196" s="45" t="s">
        <v>377</v>
      </c>
      <c r="AH196" s="45" t="s">
        <v>361</v>
      </c>
    </row>
    <row r="197" spans="1:34" ht="69.95" customHeight="1" x14ac:dyDescent="0.25">
      <c r="A197" s="44" t="s">
        <v>532</v>
      </c>
      <c r="B197" s="45" t="s">
        <v>533</v>
      </c>
      <c r="C197" s="45">
        <v>33</v>
      </c>
      <c r="D197" s="45">
        <v>33</v>
      </c>
      <c r="E197" s="45" t="s">
        <v>79</v>
      </c>
      <c r="F197" s="45" t="s">
        <v>80</v>
      </c>
      <c r="G197" s="45">
        <v>713.94</v>
      </c>
      <c r="H197" s="45" t="s">
        <v>27</v>
      </c>
      <c r="I197" s="46">
        <v>42649</v>
      </c>
      <c r="J197" s="46">
        <v>44203</v>
      </c>
      <c r="K197" s="45"/>
      <c r="L197" s="45"/>
      <c r="M197" s="45"/>
      <c r="N197" s="45" t="s">
        <v>349</v>
      </c>
      <c r="O197" s="45"/>
      <c r="P197" s="45"/>
      <c r="Q197" s="46" t="s">
        <v>534</v>
      </c>
      <c r="R197" s="46">
        <v>42647</v>
      </c>
      <c r="S197" s="45" t="s">
        <v>83</v>
      </c>
      <c r="T197" s="45" t="s">
        <v>464</v>
      </c>
      <c r="U197" s="45" t="s">
        <v>85</v>
      </c>
      <c r="V197" s="45" t="s">
        <v>464</v>
      </c>
      <c r="W197" s="45" t="s">
        <v>465</v>
      </c>
      <c r="X197" s="45" t="s">
        <v>466</v>
      </c>
      <c r="Y197" s="45" t="s">
        <v>467</v>
      </c>
      <c r="Z197" s="45" t="s">
        <v>468</v>
      </c>
      <c r="AA197" s="45"/>
      <c r="AB197" s="46">
        <v>44222</v>
      </c>
      <c r="AC197" s="47" t="s">
        <v>469</v>
      </c>
      <c r="AD197" s="46">
        <v>44197</v>
      </c>
      <c r="AE197" s="46">
        <v>45291</v>
      </c>
      <c r="AF197" s="45"/>
      <c r="AG197" s="45" t="s">
        <v>377</v>
      </c>
      <c r="AH197" s="45" t="s">
        <v>361</v>
      </c>
    </row>
    <row r="198" spans="1:34" ht="69.95" customHeight="1" x14ac:dyDescent="0.25">
      <c r="A198" s="44" t="s">
        <v>535</v>
      </c>
      <c r="B198" s="45" t="s">
        <v>536</v>
      </c>
      <c r="C198" s="45">
        <v>33</v>
      </c>
      <c r="D198" s="45">
        <v>33</v>
      </c>
      <c r="E198" s="45" t="s">
        <v>79</v>
      </c>
      <c r="F198" s="45" t="s">
        <v>80</v>
      </c>
      <c r="G198" s="45">
        <v>403.96</v>
      </c>
      <c r="H198" s="45" t="s">
        <v>27</v>
      </c>
      <c r="I198" s="46">
        <v>42584</v>
      </c>
      <c r="J198" s="46">
        <v>42584</v>
      </c>
      <c r="K198" s="45"/>
      <c r="L198" s="45"/>
      <c r="M198" s="49" t="s">
        <v>429</v>
      </c>
      <c r="N198" s="45" t="s">
        <v>349</v>
      </c>
      <c r="O198" s="45"/>
      <c r="P198" s="45"/>
      <c r="Q198" s="46" t="s">
        <v>537</v>
      </c>
      <c r="R198" s="46">
        <v>40309</v>
      </c>
      <c r="S198" s="45" t="s">
        <v>83</v>
      </c>
      <c r="T198" s="45" t="s">
        <v>431</v>
      </c>
      <c r="U198" s="45" t="s">
        <v>85</v>
      </c>
      <c r="V198" s="45" t="s">
        <v>431</v>
      </c>
      <c r="W198" s="45" t="s">
        <v>433</v>
      </c>
      <c r="X198" s="45" t="s">
        <v>434</v>
      </c>
      <c r="Y198" s="45" t="s">
        <v>435</v>
      </c>
      <c r="Z198" s="45" t="s">
        <v>436</v>
      </c>
      <c r="AA198" s="45" t="s">
        <v>538</v>
      </c>
      <c r="AB198" s="46">
        <v>43725</v>
      </c>
      <c r="AC198" s="47">
        <v>44908</v>
      </c>
      <c r="AD198" s="46">
        <v>43831</v>
      </c>
      <c r="AE198" s="48">
        <v>44926</v>
      </c>
      <c r="AF198" s="45" t="s">
        <v>539</v>
      </c>
      <c r="AG198" s="45" t="s">
        <v>377</v>
      </c>
      <c r="AH198" s="45" t="s">
        <v>361</v>
      </c>
    </row>
    <row r="199" spans="1:34" ht="69.95" customHeight="1" x14ac:dyDescent="0.25">
      <c r="A199" s="44" t="s">
        <v>540</v>
      </c>
      <c r="B199" s="45" t="s">
        <v>541</v>
      </c>
      <c r="C199" s="45">
        <v>33</v>
      </c>
      <c r="D199" s="45">
        <v>33</v>
      </c>
      <c r="E199" s="45" t="s">
        <v>79</v>
      </c>
      <c r="F199" s="45" t="s">
        <v>80</v>
      </c>
      <c r="G199" s="45">
        <v>103.73</v>
      </c>
      <c r="H199" s="45" t="s">
        <v>27</v>
      </c>
      <c r="I199" s="46">
        <v>42369</v>
      </c>
      <c r="J199" s="46">
        <v>42369</v>
      </c>
      <c r="K199" s="45" t="s">
        <v>26</v>
      </c>
      <c r="L199" s="49" t="s">
        <v>542</v>
      </c>
      <c r="M199" s="45"/>
      <c r="N199" s="45" t="s">
        <v>349</v>
      </c>
      <c r="O199" s="45"/>
      <c r="P199" s="45" t="s">
        <v>27</v>
      </c>
      <c r="Q199" s="46" t="s">
        <v>543</v>
      </c>
      <c r="R199" s="46">
        <v>42482</v>
      </c>
      <c r="S199" s="45" t="s">
        <v>96</v>
      </c>
      <c r="T199" s="45" t="s">
        <v>374</v>
      </c>
      <c r="U199" s="45" t="s">
        <v>85</v>
      </c>
      <c r="V199" s="45" t="s">
        <v>98</v>
      </c>
      <c r="W199" s="45" t="s">
        <v>422</v>
      </c>
      <c r="X199" s="45" t="s">
        <v>423</v>
      </c>
      <c r="Y199" s="45" t="s">
        <v>424</v>
      </c>
      <c r="Z199" s="45" t="s">
        <v>425</v>
      </c>
      <c r="AA199" s="45"/>
      <c r="AB199" s="46">
        <v>43482</v>
      </c>
      <c r="AC199" s="47">
        <v>44903</v>
      </c>
      <c r="AD199" s="46">
        <v>43809</v>
      </c>
      <c r="AE199" s="48">
        <v>44904</v>
      </c>
      <c r="AF199" s="45" t="s">
        <v>437</v>
      </c>
      <c r="AG199" s="45" t="s">
        <v>377</v>
      </c>
      <c r="AH199" s="45" t="s">
        <v>361</v>
      </c>
    </row>
    <row r="200" spans="1:34" ht="69.95" customHeight="1" thickBot="1" x14ac:dyDescent="0.3">
      <c r="A200" s="53" t="s">
        <v>544</v>
      </c>
      <c r="B200" s="54" t="s">
        <v>545</v>
      </c>
      <c r="C200" s="54">
        <v>33</v>
      </c>
      <c r="D200" s="54">
        <v>33</v>
      </c>
      <c r="E200" s="54" t="s">
        <v>79</v>
      </c>
      <c r="F200" s="54" t="s">
        <v>80</v>
      </c>
      <c r="G200" s="54">
        <v>965.13</v>
      </c>
      <c r="H200" s="54" t="s">
        <v>27</v>
      </c>
      <c r="I200" s="55">
        <v>42766</v>
      </c>
      <c r="J200" s="55">
        <v>42766</v>
      </c>
      <c r="K200" s="54"/>
      <c r="L200" s="54"/>
      <c r="M200" s="54"/>
      <c r="N200" s="54" t="s">
        <v>349</v>
      </c>
      <c r="O200" s="54"/>
      <c r="P200" s="54"/>
      <c r="Q200" s="55" t="s">
        <v>546</v>
      </c>
      <c r="R200" s="55">
        <v>41036</v>
      </c>
      <c r="S200" s="54" t="s">
        <v>83</v>
      </c>
      <c r="T200" s="54" t="s">
        <v>404</v>
      </c>
      <c r="U200" s="54" t="s">
        <v>85</v>
      </c>
      <c r="V200" s="54" t="s">
        <v>404</v>
      </c>
      <c r="W200" s="54" t="s">
        <v>547</v>
      </c>
      <c r="X200" s="54" t="s">
        <v>548</v>
      </c>
      <c r="Y200" s="54" t="s">
        <v>549</v>
      </c>
      <c r="Z200" s="54"/>
      <c r="AA200" s="54"/>
      <c r="AB200" s="55">
        <v>44592</v>
      </c>
      <c r="AC200" s="56"/>
      <c r="AD200" s="55">
        <v>44562</v>
      </c>
      <c r="AE200" s="55">
        <v>45657</v>
      </c>
      <c r="AF200" s="54"/>
      <c r="AG200" s="54" t="s">
        <v>360</v>
      </c>
      <c r="AH200" s="54" t="s">
        <v>361</v>
      </c>
    </row>
    <row r="201" spans="1:34" ht="69.95" customHeight="1" x14ac:dyDescent="0.25">
      <c r="A201" s="57" t="s">
        <v>1094</v>
      </c>
      <c r="B201" s="58" t="s">
        <v>1095</v>
      </c>
      <c r="C201" s="58">
        <v>40</v>
      </c>
      <c r="D201" s="58">
        <v>40</v>
      </c>
      <c r="E201" s="58" t="s">
        <v>79</v>
      </c>
      <c r="F201" s="58" t="s">
        <v>80</v>
      </c>
      <c r="G201" s="58">
        <v>6540.8</v>
      </c>
      <c r="H201" s="58" t="s">
        <v>27</v>
      </c>
      <c r="I201" s="59">
        <v>42410</v>
      </c>
      <c r="J201" s="59">
        <v>42410</v>
      </c>
      <c r="K201" s="58" t="s">
        <v>26</v>
      </c>
      <c r="L201" s="58" t="s">
        <v>1096</v>
      </c>
      <c r="M201" s="58"/>
      <c r="N201" s="58" t="s">
        <v>349</v>
      </c>
      <c r="O201" s="58"/>
      <c r="P201" s="58"/>
      <c r="Q201" s="59"/>
      <c r="R201" s="59">
        <v>40703</v>
      </c>
      <c r="S201" s="58" t="s">
        <v>83</v>
      </c>
      <c r="T201" s="58" t="s">
        <v>1097</v>
      </c>
      <c r="U201" s="58" t="s">
        <v>85</v>
      </c>
      <c r="V201" s="58" t="s">
        <v>1031</v>
      </c>
      <c r="W201" s="58" t="s">
        <v>1032</v>
      </c>
      <c r="X201" s="58" t="s">
        <v>1033</v>
      </c>
      <c r="Y201" s="58" t="s">
        <v>1034</v>
      </c>
      <c r="Z201" s="58" t="s">
        <v>1035</v>
      </c>
      <c r="AA201" s="58"/>
      <c r="AB201" s="59">
        <v>43846</v>
      </c>
      <c r="AC201" s="60"/>
      <c r="AD201" s="59">
        <v>43922</v>
      </c>
      <c r="AE201" s="170" t="s">
        <v>1098</v>
      </c>
      <c r="AF201" s="58"/>
      <c r="AG201" s="58" t="s">
        <v>1036</v>
      </c>
      <c r="AH201" s="58" t="s">
        <v>522</v>
      </c>
    </row>
    <row r="202" spans="1:34" ht="69.95" customHeight="1" x14ac:dyDescent="0.25">
      <c r="A202" s="44" t="s">
        <v>986</v>
      </c>
      <c r="B202" s="45" t="s">
        <v>987</v>
      </c>
      <c r="C202" s="45">
        <v>24</v>
      </c>
      <c r="D202" s="45">
        <v>24</v>
      </c>
      <c r="E202" s="45" t="s">
        <v>79</v>
      </c>
      <c r="F202" s="45" t="s">
        <v>80</v>
      </c>
      <c r="G202" s="45">
        <v>3.94</v>
      </c>
      <c r="H202" s="45" t="s">
        <v>27</v>
      </c>
      <c r="I202" s="46">
        <v>38950</v>
      </c>
      <c r="J202" s="46">
        <v>38950</v>
      </c>
      <c r="K202" s="45" t="s">
        <v>81</v>
      </c>
      <c r="L202" s="45" t="s">
        <v>893</v>
      </c>
      <c r="M202" s="45"/>
      <c r="N202" s="45" t="s">
        <v>988</v>
      </c>
      <c r="O202" s="45"/>
      <c r="P202" s="45" t="s">
        <v>81</v>
      </c>
      <c r="Q202" s="46"/>
      <c r="R202" s="46">
        <v>40003</v>
      </c>
      <c r="S202" s="45"/>
      <c r="T202" s="45" t="s">
        <v>96</v>
      </c>
      <c r="U202" s="45" t="s">
        <v>27</v>
      </c>
      <c r="V202" s="45"/>
      <c r="W202" s="45"/>
      <c r="X202" s="45"/>
      <c r="Y202" s="45"/>
      <c r="Z202" s="45"/>
      <c r="AA202" s="45"/>
      <c r="AB202" s="46"/>
      <c r="AC202" s="47"/>
      <c r="AD202" s="46"/>
      <c r="AE202" s="46"/>
      <c r="AF202" s="88" t="s">
        <v>989</v>
      </c>
      <c r="AG202" s="45" t="s">
        <v>890</v>
      </c>
      <c r="AH202" s="45" t="s">
        <v>522</v>
      </c>
    </row>
    <row r="203" spans="1:34" ht="69.95" customHeight="1" x14ac:dyDescent="0.25">
      <c r="A203" s="44" t="s">
        <v>990</v>
      </c>
      <c r="B203" s="45" t="s">
        <v>991</v>
      </c>
      <c r="C203" s="45">
        <v>24</v>
      </c>
      <c r="D203" s="45">
        <v>24</v>
      </c>
      <c r="E203" s="45" t="s">
        <v>79</v>
      </c>
      <c r="F203" s="45" t="s">
        <v>80</v>
      </c>
      <c r="G203" s="45">
        <v>269.10000000000002</v>
      </c>
      <c r="H203" s="45" t="s">
        <v>27</v>
      </c>
      <c r="I203" s="46">
        <v>42739</v>
      </c>
      <c r="J203" s="46">
        <v>42739</v>
      </c>
      <c r="K203" s="45" t="s">
        <v>81</v>
      </c>
      <c r="L203" s="45" t="s">
        <v>893</v>
      </c>
      <c r="M203" s="45"/>
      <c r="N203" s="45" t="s">
        <v>82</v>
      </c>
      <c r="O203" s="45"/>
      <c r="P203" s="45" t="s">
        <v>81</v>
      </c>
      <c r="Q203" s="46">
        <v>41009</v>
      </c>
      <c r="R203" s="46">
        <v>43609</v>
      </c>
      <c r="S203" s="45" t="s">
        <v>96</v>
      </c>
      <c r="T203" s="45" t="s">
        <v>96</v>
      </c>
      <c r="U203" s="45" t="s">
        <v>85</v>
      </c>
      <c r="V203" s="45" t="s">
        <v>917</v>
      </c>
      <c r="W203" s="45" t="s">
        <v>958</v>
      </c>
      <c r="X203" s="45" t="s">
        <v>959</v>
      </c>
      <c r="Y203" s="45" t="s">
        <v>980</v>
      </c>
      <c r="Z203" s="45" t="s">
        <v>961</v>
      </c>
      <c r="AA203" s="45"/>
      <c r="AB203" s="46">
        <v>44509</v>
      </c>
      <c r="AC203" s="47"/>
      <c r="AD203" s="46">
        <v>44539</v>
      </c>
      <c r="AE203" s="46">
        <v>44994</v>
      </c>
      <c r="AF203" s="45"/>
      <c r="AG203" s="45" t="s">
        <v>890</v>
      </c>
      <c r="AH203" s="45" t="s">
        <v>522</v>
      </c>
    </row>
    <row r="204" spans="1:34" ht="69.95" customHeight="1" x14ac:dyDescent="0.25">
      <c r="A204" s="44" t="s">
        <v>992</v>
      </c>
      <c r="B204" s="45" t="s">
        <v>993</v>
      </c>
      <c r="C204" s="45" t="s">
        <v>994</v>
      </c>
      <c r="D204" s="45">
        <v>24</v>
      </c>
      <c r="E204" s="45" t="s">
        <v>79</v>
      </c>
      <c r="F204" s="45" t="s">
        <v>80</v>
      </c>
      <c r="G204" s="45">
        <v>2117.63</v>
      </c>
      <c r="H204" s="45" t="s">
        <v>27</v>
      </c>
      <c r="I204" s="46">
        <v>42304</v>
      </c>
      <c r="J204" s="46">
        <v>42304</v>
      </c>
      <c r="K204" s="45" t="s">
        <v>85</v>
      </c>
      <c r="L204" s="45" t="s">
        <v>634</v>
      </c>
      <c r="M204" s="45" t="s">
        <v>947</v>
      </c>
      <c r="N204" s="45" t="s">
        <v>82</v>
      </c>
      <c r="O204" s="45"/>
      <c r="P204" s="45" t="s">
        <v>81</v>
      </c>
      <c r="Q204" s="46">
        <v>41026</v>
      </c>
      <c r="R204" s="46">
        <v>40408</v>
      </c>
      <c r="S204" s="45" t="s">
        <v>83</v>
      </c>
      <c r="T204" s="45" t="s">
        <v>909</v>
      </c>
      <c r="U204" s="45" t="s">
        <v>85</v>
      </c>
      <c r="V204" s="45" t="s">
        <v>909</v>
      </c>
      <c r="W204" s="45" t="s">
        <v>995</v>
      </c>
      <c r="X204" s="45" t="s">
        <v>996</v>
      </c>
      <c r="Y204" s="45" t="s">
        <v>997</v>
      </c>
      <c r="Z204" s="45" t="s">
        <v>912</v>
      </c>
      <c r="AA204" s="45" t="s">
        <v>913</v>
      </c>
      <c r="AB204" s="46" t="s">
        <v>998</v>
      </c>
      <c r="AC204" s="47"/>
      <c r="AD204" s="46">
        <v>44197</v>
      </c>
      <c r="AE204" s="48">
        <v>45291</v>
      </c>
      <c r="AF204" s="45"/>
      <c r="AG204" s="45" t="s">
        <v>890</v>
      </c>
      <c r="AH204" s="45" t="s">
        <v>522</v>
      </c>
    </row>
    <row r="205" spans="1:34" ht="69.95" customHeight="1" x14ac:dyDescent="0.25">
      <c r="A205" s="44" t="s">
        <v>999</v>
      </c>
      <c r="B205" s="45" t="s">
        <v>1000</v>
      </c>
      <c r="C205" s="45">
        <v>24</v>
      </c>
      <c r="D205" s="45">
        <v>24</v>
      </c>
      <c r="E205" s="45" t="s">
        <v>79</v>
      </c>
      <c r="F205" s="45" t="s">
        <v>80</v>
      </c>
      <c r="G205" s="45">
        <v>197.11</v>
      </c>
      <c r="H205" s="45" t="s">
        <v>27</v>
      </c>
      <c r="I205" s="46">
        <v>42639</v>
      </c>
      <c r="J205" s="46">
        <v>44203</v>
      </c>
      <c r="K205" s="45" t="s">
        <v>81</v>
      </c>
      <c r="L205" s="45" t="s">
        <v>893</v>
      </c>
      <c r="M205" s="45"/>
      <c r="N205" s="45" t="s">
        <v>82</v>
      </c>
      <c r="O205" s="45"/>
      <c r="P205" s="45" t="s">
        <v>81</v>
      </c>
      <c r="Q205" s="46">
        <v>40941</v>
      </c>
      <c r="R205" s="46">
        <v>40941</v>
      </c>
      <c r="S205" s="45" t="s">
        <v>83</v>
      </c>
      <c r="T205" s="45" t="s">
        <v>909</v>
      </c>
      <c r="U205" s="45" t="s">
        <v>85</v>
      </c>
      <c r="V205" s="45" t="s">
        <v>909</v>
      </c>
      <c r="W205" s="45" t="s">
        <v>995</v>
      </c>
      <c r="X205" s="45" t="s">
        <v>996</v>
      </c>
      <c r="Y205" s="45" t="s">
        <v>997</v>
      </c>
      <c r="Z205" s="45" t="s">
        <v>912</v>
      </c>
      <c r="AA205" s="45" t="s">
        <v>913</v>
      </c>
      <c r="AB205" s="46" t="s">
        <v>998</v>
      </c>
      <c r="AC205" s="47"/>
      <c r="AD205" s="46">
        <v>44197</v>
      </c>
      <c r="AE205" s="48">
        <v>45291</v>
      </c>
      <c r="AF205" s="45"/>
      <c r="AG205" s="45" t="s">
        <v>890</v>
      </c>
      <c r="AH205" s="45" t="s">
        <v>522</v>
      </c>
    </row>
    <row r="206" spans="1:34" ht="69.95" customHeight="1" x14ac:dyDescent="0.25">
      <c r="A206" s="44" t="s">
        <v>550</v>
      </c>
      <c r="B206" s="71" t="s">
        <v>551</v>
      </c>
      <c r="C206" s="45">
        <v>33</v>
      </c>
      <c r="D206" s="45">
        <v>33</v>
      </c>
      <c r="E206" s="45" t="s">
        <v>173</v>
      </c>
      <c r="F206" s="45" t="s">
        <v>80</v>
      </c>
      <c r="G206" s="45">
        <v>262.18</v>
      </c>
      <c r="H206" s="63" t="s">
        <v>26</v>
      </c>
      <c r="I206" s="46">
        <v>32202</v>
      </c>
      <c r="J206" s="46">
        <v>43473</v>
      </c>
      <c r="K206" s="68" t="s">
        <v>26</v>
      </c>
      <c r="L206" s="45" t="s">
        <v>552</v>
      </c>
      <c r="M206" s="45"/>
      <c r="N206" s="71" t="s">
        <v>349</v>
      </c>
      <c r="O206" s="45" t="s">
        <v>553</v>
      </c>
      <c r="P206" s="71" t="s">
        <v>26</v>
      </c>
      <c r="Q206" s="72" t="s">
        <v>411</v>
      </c>
      <c r="R206" s="46">
        <v>44022</v>
      </c>
      <c r="S206" s="45" t="s">
        <v>83</v>
      </c>
      <c r="T206" s="45" t="s">
        <v>554</v>
      </c>
      <c r="U206" s="45" t="s">
        <v>85</v>
      </c>
      <c r="V206" s="45" t="s">
        <v>404</v>
      </c>
      <c r="W206" s="45" t="s">
        <v>405</v>
      </c>
      <c r="X206" s="45" t="s">
        <v>406</v>
      </c>
      <c r="Y206" s="45" t="s">
        <v>407</v>
      </c>
      <c r="Z206" s="45" t="s">
        <v>555</v>
      </c>
      <c r="AA206" s="45"/>
      <c r="AB206" s="46">
        <v>44592</v>
      </c>
      <c r="AC206" s="47"/>
      <c r="AD206" s="46">
        <v>44562</v>
      </c>
      <c r="AE206" s="46">
        <v>45657</v>
      </c>
      <c r="AF206" s="45"/>
      <c r="AG206" s="45" t="s">
        <v>556</v>
      </c>
      <c r="AH206" s="45" t="s">
        <v>361</v>
      </c>
    </row>
    <row r="207" spans="1:34" ht="69.95" customHeight="1" x14ac:dyDescent="0.25">
      <c r="A207" s="44" t="s">
        <v>557</v>
      </c>
      <c r="B207" s="68" t="s">
        <v>558</v>
      </c>
      <c r="C207" s="45">
        <v>33</v>
      </c>
      <c r="D207" s="45">
        <v>33</v>
      </c>
      <c r="E207" s="45" t="s">
        <v>173</v>
      </c>
      <c r="F207" s="45" t="s">
        <v>80</v>
      </c>
      <c r="G207" s="45">
        <v>3954.14</v>
      </c>
      <c r="H207" s="63" t="s">
        <v>26</v>
      </c>
      <c r="I207" s="46">
        <v>32202</v>
      </c>
      <c r="J207" s="46">
        <v>43473</v>
      </c>
      <c r="K207" s="68" t="s">
        <v>26</v>
      </c>
      <c r="L207" s="45"/>
      <c r="M207" s="45"/>
      <c r="N207" s="45" t="s">
        <v>349</v>
      </c>
      <c r="O207" s="45"/>
      <c r="P207" s="49" t="s">
        <v>85</v>
      </c>
      <c r="Q207" s="48"/>
      <c r="R207" s="48"/>
      <c r="S207" s="45" t="s">
        <v>83</v>
      </c>
      <c r="T207" s="45" t="s">
        <v>365</v>
      </c>
      <c r="U207" s="45" t="s">
        <v>85</v>
      </c>
      <c r="V207" s="45" t="s">
        <v>365</v>
      </c>
      <c r="W207" s="45" t="s">
        <v>366</v>
      </c>
      <c r="X207" s="45" t="s">
        <v>367</v>
      </c>
      <c r="Y207" s="45" t="s">
        <v>368</v>
      </c>
      <c r="Z207" s="45" t="s">
        <v>559</v>
      </c>
      <c r="AA207" s="45" t="s">
        <v>560</v>
      </c>
      <c r="AB207" s="46"/>
      <c r="AC207" s="47" t="s">
        <v>370</v>
      </c>
      <c r="AD207" s="46"/>
      <c r="AE207" s="46"/>
      <c r="AF207" s="45"/>
      <c r="AG207" s="45" t="s">
        <v>556</v>
      </c>
      <c r="AH207" s="45" t="s">
        <v>361</v>
      </c>
    </row>
    <row r="208" spans="1:34" ht="69.95" customHeight="1" x14ac:dyDescent="0.25">
      <c r="A208" s="44" t="s">
        <v>1099</v>
      </c>
      <c r="B208" s="45" t="s">
        <v>1100</v>
      </c>
      <c r="C208" s="45">
        <v>40</v>
      </c>
      <c r="D208" s="45">
        <v>40</v>
      </c>
      <c r="E208" s="45" t="s">
        <v>173</v>
      </c>
      <c r="F208" s="45" t="s">
        <v>80</v>
      </c>
      <c r="G208" s="45">
        <v>681.16</v>
      </c>
      <c r="H208" s="45" t="s">
        <v>26</v>
      </c>
      <c r="I208" s="46">
        <v>32202</v>
      </c>
      <c r="J208" s="46">
        <v>43473</v>
      </c>
      <c r="K208" s="45" t="s">
        <v>26</v>
      </c>
      <c r="L208" s="45" t="s">
        <v>1020</v>
      </c>
      <c r="M208" s="45"/>
      <c r="N208" s="45" t="s">
        <v>349</v>
      </c>
      <c r="O208" s="45"/>
      <c r="P208" s="45"/>
      <c r="Q208" s="46"/>
      <c r="R208" s="46">
        <v>39930</v>
      </c>
      <c r="S208" s="49" t="s">
        <v>96</v>
      </c>
      <c r="T208" s="45" t="s">
        <v>96</v>
      </c>
      <c r="U208" s="49" t="s">
        <v>27</v>
      </c>
      <c r="V208" s="45"/>
      <c r="W208" s="45"/>
      <c r="X208" s="45"/>
      <c r="Y208" s="45"/>
      <c r="Z208" s="45"/>
      <c r="AA208" s="45"/>
      <c r="AB208" s="46"/>
      <c r="AC208" s="47"/>
      <c r="AD208" s="46"/>
      <c r="AE208" s="46"/>
      <c r="AF208" s="45"/>
      <c r="AG208" s="45" t="s">
        <v>521</v>
      </c>
      <c r="AH208" s="45" t="s">
        <v>1009</v>
      </c>
    </row>
    <row r="209" spans="1:34" ht="69.95" customHeight="1" x14ac:dyDescent="0.25">
      <c r="A209" s="44" t="s">
        <v>1101</v>
      </c>
      <c r="B209" s="45" t="s">
        <v>1102</v>
      </c>
      <c r="C209" s="45">
        <v>40</v>
      </c>
      <c r="D209" s="45">
        <v>40</v>
      </c>
      <c r="E209" s="45" t="s">
        <v>173</v>
      </c>
      <c r="F209" s="45" t="s">
        <v>80</v>
      </c>
      <c r="G209" s="45">
        <v>750.36</v>
      </c>
      <c r="H209" s="45" t="s">
        <v>26</v>
      </c>
      <c r="I209" s="46">
        <v>32932</v>
      </c>
      <c r="J209" s="46">
        <v>43473</v>
      </c>
      <c r="K209" s="45" t="s">
        <v>26</v>
      </c>
      <c r="L209" s="45" t="s">
        <v>1046</v>
      </c>
      <c r="M209" s="45"/>
      <c r="N209" s="45" t="s">
        <v>349</v>
      </c>
      <c r="O209" s="45"/>
      <c r="P209" s="45" t="s">
        <v>85</v>
      </c>
      <c r="Q209" s="46"/>
      <c r="R209" s="48">
        <v>39622</v>
      </c>
      <c r="S209" s="45" t="s">
        <v>83</v>
      </c>
      <c r="T209" s="45" t="s">
        <v>1048</v>
      </c>
      <c r="U209" s="45" t="s">
        <v>85</v>
      </c>
      <c r="V209" s="45" t="s">
        <v>1048</v>
      </c>
      <c r="W209" s="45" t="s">
        <v>1049</v>
      </c>
      <c r="X209" s="45" t="s">
        <v>1050</v>
      </c>
      <c r="Y209" s="45" t="s">
        <v>1051</v>
      </c>
      <c r="Z209" s="45" t="s">
        <v>1052</v>
      </c>
      <c r="AA209" s="45"/>
      <c r="AB209" s="46">
        <v>44174</v>
      </c>
      <c r="AC209" s="47"/>
      <c r="AD209" s="46">
        <v>44013</v>
      </c>
      <c r="AE209" s="89" t="s">
        <v>1053</v>
      </c>
      <c r="AF209" s="45"/>
      <c r="AG209" s="45" t="s">
        <v>521</v>
      </c>
      <c r="AH209" s="45" t="s">
        <v>522</v>
      </c>
    </row>
    <row r="210" spans="1:34" ht="69.95" customHeight="1" x14ac:dyDescent="0.25">
      <c r="A210" s="44" t="s">
        <v>561</v>
      </c>
      <c r="B210" s="66" t="s">
        <v>562</v>
      </c>
      <c r="C210" s="45">
        <v>33</v>
      </c>
      <c r="D210" s="45">
        <v>33</v>
      </c>
      <c r="E210" s="45" t="s">
        <v>173</v>
      </c>
      <c r="F210" s="45" t="s">
        <v>80</v>
      </c>
      <c r="G210" s="45">
        <v>23979.22</v>
      </c>
      <c r="H210" s="63" t="s">
        <v>26</v>
      </c>
      <c r="I210" s="46">
        <v>38286</v>
      </c>
      <c r="J210" s="46">
        <v>43473</v>
      </c>
      <c r="K210" s="68" t="s">
        <v>26</v>
      </c>
      <c r="L210" s="45" t="s">
        <v>563</v>
      </c>
      <c r="M210" s="49" t="s">
        <v>564</v>
      </c>
      <c r="N210" s="66" t="s">
        <v>349</v>
      </c>
      <c r="O210" s="45"/>
      <c r="P210" s="66" t="s">
        <v>85</v>
      </c>
      <c r="Q210" s="67">
        <v>41089</v>
      </c>
      <c r="R210" s="46">
        <v>39770</v>
      </c>
      <c r="S210" s="45" t="s">
        <v>83</v>
      </c>
      <c r="T210" s="45" t="s">
        <v>565</v>
      </c>
      <c r="U210" s="45" t="s">
        <v>85</v>
      </c>
      <c r="V210" s="45" t="s">
        <v>353</v>
      </c>
      <c r="W210" s="45" t="s">
        <v>354</v>
      </c>
      <c r="X210" s="45" t="s">
        <v>355</v>
      </c>
      <c r="Y210" s="45" t="s">
        <v>356</v>
      </c>
      <c r="Z210" s="45" t="s">
        <v>357</v>
      </c>
      <c r="AA210" s="45" t="s">
        <v>566</v>
      </c>
      <c r="AB210" s="46">
        <v>2012</v>
      </c>
      <c r="AC210" s="47" t="s">
        <v>358</v>
      </c>
      <c r="AD210" s="46"/>
      <c r="AE210" s="46"/>
      <c r="AF210" s="45" t="s">
        <v>539</v>
      </c>
      <c r="AG210" s="45" t="s">
        <v>556</v>
      </c>
      <c r="AH210" s="45" t="s">
        <v>361</v>
      </c>
    </row>
    <row r="211" spans="1:34" ht="69.95" customHeight="1" x14ac:dyDescent="0.25">
      <c r="A211" s="44" t="s">
        <v>1103</v>
      </c>
      <c r="B211" s="45" t="s">
        <v>1055</v>
      </c>
      <c r="C211" s="45" t="s">
        <v>1073</v>
      </c>
      <c r="D211" s="45">
        <v>40</v>
      </c>
      <c r="E211" s="45" t="s">
        <v>173</v>
      </c>
      <c r="F211" s="45" t="s">
        <v>80</v>
      </c>
      <c r="G211" s="45">
        <v>15606.51</v>
      </c>
      <c r="H211" s="45" t="s">
        <v>26</v>
      </c>
      <c r="I211" s="46">
        <v>38819</v>
      </c>
      <c r="J211" s="46">
        <v>43473</v>
      </c>
      <c r="K211" s="45" t="s">
        <v>26</v>
      </c>
      <c r="L211" s="45" t="s">
        <v>1104</v>
      </c>
      <c r="M211" s="45"/>
      <c r="N211" s="45" t="s">
        <v>349</v>
      </c>
      <c r="O211" s="45"/>
      <c r="P211" s="45"/>
      <c r="Q211" s="46"/>
      <c r="R211" s="46">
        <v>40497</v>
      </c>
      <c r="S211" s="45" t="s">
        <v>96</v>
      </c>
      <c r="T211" s="45" t="s">
        <v>96</v>
      </c>
      <c r="U211" s="45" t="s">
        <v>85</v>
      </c>
      <c r="V211" s="45" t="s">
        <v>1056</v>
      </c>
      <c r="W211" s="45" t="s">
        <v>1032</v>
      </c>
      <c r="X211" s="45" t="s">
        <v>1033</v>
      </c>
      <c r="Y211" s="45" t="s">
        <v>1034</v>
      </c>
      <c r="Z211" s="45" t="s">
        <v>1035</v>
      </c>
      <c r="AA211" s="45"/>
      <c r="AB211" s="46">
        <v>44519</v>
      </c>
      <c r="AC211" s="47">
        <v>44889</v>
      </c>
      <c r="AD211" s="46">
        <v>44564</v>
      </c>
      <c r="AE211" s="46">
        <v>45657</v>
      </c>
      <c r="AF211" s="45"/>
      <c r="AG211" s="45" t="s">
        <v>1036</v>
      </c>
      <c r="AH211" s="45" t="s">
        <v>522</v>
      </c>
    </row>
    <row r="212" spans="1:34" ht="69.95" customHeight="1" thickBot="1" x14ac:dyDescent="0.3">
      <c r="A212" s="53" t="s">
        <v>1105</v>
      </c>
      <c r="B212" s="54" t="s">
        <v>1106</v>
      </c>
      <c r="C212" s="54" t="s">
        <v>517</v>
      </c>
      <c r="D212" s="54">
        <v>40</v>
      </c>
      <c r="E212" s="54" t="s">
        <v>173</v>
      </c>
      <c r="F212" s="54" t="s">
        <v>80</v>
      </c>
      <c r="G212" s="54">
        <v>12827.16</v>
      </c>
      <c r="H212" s="54" t="s">
        <v>26</v>
      </c>
      <c r="I212" s="55">
        <v>33419</v>
      </c>
      <c r="J212" s="55">
        <v>43553</v>
      </c>
      <c r="K212" s="54" t="s">
        <v>27</v>
      </c>
      <c r="L212" s="54"/>
      <c r="M212" s="54"/>
      <c r="N212" s="54" t="s">
        <v>1021</v>
      </c>
      <c r="O212" s="54"/>
      <c r="P212" s="54"/>
      <c r="Q212" s="55">
        <v>39993</v>
      </c>
      <c r="R212" s="61">
        <v>38839</v>
      </c>
      <c r="S212" s="54" t="s">
        <v>83</v>
      </c>
      <c r="T212" s="54" t="s">
        <v>518</v>
      </c>
      <c r="U212" s="54" t="s">
        <v>85</v>
      </c>
      <c r="V212" s="54" t="s">
        <v>1004</v>
      </c>
      <c r="W212" s="54" t="s">
        <v>1066</v>
      </c>
      <c r="X212" s="54" t="s">
        <v>1067</v>
      </c>
      <c r="Y212" s="54" t="s">
        <v>1068</v>
      </c>
      <c r="Z212" s="54" t="s">
        <v>1069</v>
      </c>
      <c r="AA212" s="54"/>
      <c r="AB212" s="55">
        <v>44662</v>
      </c>
      <c r="AC212" s="56"/>
      <c r="AD212" s="55">
        <v>44662</v>
      </c>
      <c r="AE212" s="91" t="s">
        <v>1060</v>
      </c>
      <c r="AF212" s="54"/>
      <c r="AG212" s="54" t="s">
        <v>1036</v>
      </c>
      <c r="AH212" s="54" t="s">
        <v>522</v>
      </c>
    </row>
    <row r="213" spans="1:34" ht="69.95" customHeight="1" x14ac:dyDescent="0.25">
      <c r="A213" s="57" t="s">
        <v>691</v>
      </c>
      <c r="B213" s="58" t="s">
        <v>692</v>
      </c>
      <c r="C213" s="58">
        <v>64</v>
      </c>
      <c r="D213" s="58">
        <v>64</v>
      </c>
      <c r="E213" s="58" t="s">
        <v>173</v>
      </c>
      <c r="F213" s="58" t="s">
        <v>80</v>
      </c>
      <c r="G213" s="58">
        <v>49007.65</v>
      </c>
      <c r="H213" s="58" t="s">
        <v>26</v>
      </c>
      <c r="I213" s="59">
        <v>33634</v>
      </c>
      <c r="J213" s="59">
        <v>43473</v>
      </c>
      <c r="K213" s="58" t="s">
        <v>27</v>
      </c>
      <c r="L213" s="58"/>
      <c r="M213" s="58"/>
      <c r="N213" s="58" t="s">
        <v>573</v>
      </c>
      <c r="O213" s="58" t="s">
        <v>574</v>
      </c>
      <c r="P213" s="58"/>
      <c r="Q213" s="59"/>
      <c r="R213" s="59"/>
      <c r="S213" s="58"/>
      <c r="T213" s="58" t="s">
        <v>96</v>
      </c>
      <c r="U213" s="58" t="s">
        <v>27</v>
      </c>
      <c r="V213" s="58"/>
      <c r="W213" s="58"/>
      <c r="X213" s="58"/>
      <c r="Y213" s="58"/>
      <c r="Z213" s="58"/>
      <c r="AA213" s="58"/>
      <c r="AB213" s="59"/>
      <c r="AC213" s="60"/>
      <c r="AD213" s="59"/>
      <c r="AE213" s="59"/>
      <c r="AF213" s="58"/>
      <c r="AG213" s="58"/>
      <c r="AH213" s="58" t="s">
        <v>575</v>
      </c>
    </row>
    <row r="214" spans="1:34" ht="69.95" customHeight="1" x14ac:dyDescent="0.25">
      <c r="A214" s="44" t="s">
        <v>693</v>
      </c>
      <c r="B214" s="45" t="s">
        <v>694</v>
      </c>
      <c r="C214" s="45">
        <v>64</v>
      </c>
      <c r="D214" s="45">
        <v>64</v>
      </c>
      <c r="E214" s="45" t="s">
        <v>173</v>
      </c>
      <c r="F214" s="45" t="s">
        <v>80</v>
      </c>
      <c r="G214" s="45">
        <v>4391.7</v>
      </c>
      <c r="H214" s="45" t="s">
        <v>26</v>
      </c>
      <c r="I214" s="46">
        <v>33634</v>
      </c>
      <c r="J214" s="46">
        <v>43473</v>
      </c>
      <c r="K214" s="45" t="s">
        <v>27</v>
      </c>
      <c r="L214" s="45"/>
      <c r="M214" s="45"/>
      <c r="N214" s="45" t="s">
        <v>573</v>
      </c>
      <c r="O214" s="45" t="s">
        <v>574</v>
      </c>
      <c r="P214" s="45"/>
      <c r="Q214" s="46"/>
      <c r="R214" s="46"/>
      <c r="S214" s="45"/>
      <c r="T214" s="45" t="s">
        <v>96</v>
      </c>
      <c r="U214" s="45" t="s">
        <v>27</v>
      </c>
      <c r="V214" s="45"/>
      <c r="W214" s="45"/>
      <c r="X214" s="45"/>
      <c r="Y214" s="45"/>
      <c r="Z214" s="45"/>
      <c r="AA214" s="45"/>
      <c r="AB214" s="46"/>
      <c r="AC214" s="47"/>
      <c r="AD214" s="46"/>
      <c r="AE214" s="46"/>
      <c r="AF214" s="45"/>
      <c r="AG214" s="45"/>
      <c r="AH214" s="45" t="s">
        <v>575</v>
      </c>
    </row>
    <row r="215" spans="1:34" ht="69.95" customHeight="1" x14ac:dyDescent="0.25">
      <c r="A215" s="44" t="s">
        <v>1107</v>
      </c>
      <c r="B215" s="45" t="s">
        <v>1108</v>
      </c>
      <c r="C215" s="45">
        <v>40</v>
      </c>
      <c r="D215" s="45">
        <v>40</v>
      </c>
      <c r="E215" s="45" t="s">
        <v>173</v>
      </c>
      <c r="F215" s="45" t="s">
        <v>80</v>
      </c>
      <c r="G215" s="45">
        <v>2123.35</v>
      </c>
      <c r="H215" s="45" t="s">
        <v>27</v>
      </c>
      <c r="I215" s="46">
        <v>37547</v>
      </c>
      <c r="J215" s="46">
        <v>43473</v>
      </c>
      <c r="K215" s="45" t="s">
        <v>26</v>
      </c>
      <c r="L215" s="45" t="s">
        <v>1046</v>
      </c>
      <c r="M215" s="45"/>
      <c r="N215" s="45" t="s">
        <v>1021</v>
      </c>
      <c r="O215" s="45"/>
      <c r="P215" s="45"/>
      <c r="Q215" s="46">
        <v>39421</v>
      </c>
      <c r="R215" s="48">
        <v>38883</v>
      </c>
      <c r="S215" s="45" t="s">
        <v>83</v>
      </c>
      <c r="T215" s="45" t="s">
        <v>1048</v>
      </c>
      <c r="U215" s="45" t="s">
        <v>85</v>
      </c>
      <c r="V215" s="45" t="s">
        <v>1048</v>
      </c>
      <c r="W215" s="45" t="s">
        <v>1049</v>
      </c>
      <c r="X215" s="45" t="s">
        <v>1050</v>
      </c>
      <c r="Y215" s="45" t="s">
        <v>1051</v>
      </c>
      <c r="Z215" s="45" t="s">
        <v>1052</v>
      </c>
      <c r="AA215" s="45"/>
      <c r="AB215" s="46">
        <v>44168</v>
      </c>
      <c r="AC215" s="47"/>
      <c r="AD215" s="46">
        <v>44013</v>
      </c>
      <c r="AE215" s="89" t="s">
        <v>1053</v>
      </c>
      <c r="AF215" s="45"/>
      <c r="AG215" s="45" t="s">
        <v>1036</v>
      </c>
      <c r="AH215" s="45" t="s">
        <v>522</v>
      </c>
    </row>
    <row r="216" spans="1:34" ht="69.95" customHeight="1" x14ac:dyDescent="0.25">
      <c r="A216" s="100" t="s">
        <v>1406</v>
      </c>
      <c r="B216" s="101" t="s">
        <v>1407</v>
      </c>
      <c r="C216" s="45"/>
      <c r="D216" s="45"/>
      <c r="E216" s="45"/>
      <c r="F216" s="45"/>
      <c r="G216" s="45"/>
      <c r="H216" s="45"/>
      <c r="I216" s="46"/>
      <c r="J216" s="46"/>
      <c r="K216" s="45"/>
      <c r="L216" s="45"/>
      <c r="M216" s="45"/>
      <c r="N216" s="45"/>
      <c r="O216" s="45"/>
      <c r="P216" s="45"/>
      <c r="Q216" s="46"/>
      <c r="R216" s="46"/>
      <c r="S216" s="45"/>
      <c r="T216" s="45"/>
      <c r="U216" s="45"/>
      <c r="V216" s="45"/>
      <c r="W216" s="45"/>
      <c r="X216" s="45"/>
      <c r="Y216" s="45"/>
      <c r="Z216" s="45"/>
      <c r="AA216" s="45"/>
      <c r="AB216" s="46"/>
      <c r="AC216" s="47"/>
      <c r="AD216" s="46"/>
      <c r="AE216" s="46"/>
      <c r="AF216" s="45"/>
      <c r="AG216" s="45"/>
      <c r="AH216" s="45"/>
    </row>
    <row r="217" spans="1:34" ht="69.95" customHeight="1" x14ac:dyDescent="0.25">
      <c r="A217" s="44" t="s">
        <v>695</v>
      </c>
      <c r="B217" s="45" t="s">
        <v>696</v>
      </c>
      <c r="C217" s="45">
        <v>64</v>
      </c>
      <c r="D217" s="45">
        <v>64</v>
      </c>
      <c r="E217" s="45" t="s">
        <v>173</v>
      </c>
      <c r="F217" s="45" t="s">
        <v>80</v>
      </c>
      <c r="G217" s="45">
        <v>2602.69</v>
      </c>
      <c r="H217" s="45" t="s">
        <v>26</v>
      </c>
      <c r="I217" s="46">
        <v>38813</v>
      </c>
      <c r="J217" s="46">
        <v>43473</v>
      </c>
      <c r="K217" s="45" t="s">
        <v>27</v>
      </c>
      <c r="L217" s="45"/>
      <c r="M217" s="45"/>
      <c r="N217" s="45" t="s">
        <v>573</v>
      </c>
      <c r="O217" s="45" t="s">
        <v>574</v>
      </c>
      <c r="P217" s="45"/>
      <c r="Q217" s="46"/>
      <c r="R217" s="46"/>
      <c r="S217" s="45"/>
      <c r="T217" s="45" t="s">
        <v>96</v>
      </c>
      <c r="U217" s="45" t="s">
        <v>27</v>
      </c>
      <c r="V217" s="45"/>
      <c r="W217" s="45"/>
      <c r="X217" s="45"/>
      <c r="Y217" s="45"/>
      <c r="Z217" s="45"/>
      <c r="AA217" s="45"/>
      <c r="AB217" s="46"/>
      <c r="AC217" s="47"/>
      <c r="AD217" s="46"/>
      <c r="AE217" s="46"/>
      <c r="AF217" s="45"/>
      <c r="AG217" s="45"/>
      <c r="AH217" s="45" t="s">
        <v>575</v>
      </c>
    </row>
    <row r="218" spans="1:34" ht="69.95" customHeight="1" x14ac:dyDescent="0.25">
      <c r="A218" s="44" t="s">
        <v>697</v>
      </c>
      <c r="B218" s="45" t="s">
        <v>698</v>
      </c>
      <c r="C218" s="45">
        <v>64</v>
      </c>
      <c r="D218" s="45">
        <v>64</v>
      </c>
      <c r="E218" s="45" t="s">
        <v>173</v>
      </c>
      <c r="F218" s="45" t="s">
        <v>80</v>
      </c>
      <c r="G218" s="45">
        <v>7102.9</v>
      </c>
      <c r="H218" s="45" t="s">
        <v>26</v>
      </c>
      <c r="I218" s="46">
        <v>38800</v>
      </c>
      <c r="J218" s="46">
        <v>43473</v>
      </c>
      <c r="K218" s="45" t="s">
        <v>27</v>
      </c>
      <c r="L218" s="45"/>
      <c r="M218" s="45"/>
      <c r="N218" s="45" t="s">
        <v>573</v>
      </c>
      <c r="O218" s="45" t="s">
        <v>574</v>
      </c>
      <c r="P218" s="45"/>
      <c r="Q218" s="46"/>
      <c r="R218" s="46"/>
      <c r="S218" s="45"/>
      <c r="T218" s="45" t="s">
        <v>96</v>
      </c>
      <c r="U218" s="45" t="s">
        <v>27</v>
      </c>
      <c r="V218" s="45"/>
      <c r="W218" s="45"/>
      <c r="X218" s="45"/>
      <c r="Y218" s="45"/>
      <c r="Z218" s="45"/>
      <c r="AA218" s="45"/>
      <c r="AB218" s="46"/>
      <c r="AC218" s="47"/>
      <c r="AD218" s="46"/>
      <c r="AE218" s="46"/>
      <c r="AF218" s="45"/>
      <c r="AG218" s="45"/>
      <c r="AH218" s="45" t="s">
        <v>575</v>
      </c>
    </row>
    <row r="219" spans="1:34" ht="69.95" customHeight="1" x14ac:dyDescent="0.25">
      <c r="A219" s="44" t="s">
        <v>699</v>
      </c>
      <c r="B219" s="45" t="s">
        <v>700</v>
      </c>
      <c r="C219" s="45">
        <v>64</v>
      </c>
      <c r="D219" s="45">
        <v>64</v>
      </c>
      <c r="E219" s="45" t="s">
        <v>173</v>
      </c>
      <c r="F219" s="45" t="s">
        <v>80</v>
      </c>
      <c r="G219" s="45">
        <v>5561.21</v>
      </c>
      <c r="H219" s="45" t="s">
        <v>26</v>
      </c>
      <c r="I219" s="46">
        <v>38800</v>
      </c>
      <c r="J219" s="46">
        <v>43473</v>
      </c>
      <c r="K219" s="45" t="s">
        <v>27</v>
      </c>
      <c r="L219" s="45"/>
      <c r="M219" s="45"/>
      <c r="N219" s="45" t="s">
        <v>573</v>
      </c>
      <c r="O219" s="45" t="s">
        <v>574</v>
      </c>
      <c r="P219" s="45"/>
      <c r="Q219" s="46"/>
      <c r="R219" s="46"/>
      <c r="S219" s="45"/>
      <c r="T219" s="45" t="s">
        <v>96</v>
      </c>
      <c r="U219" s="45" t="s">
        <v>27</v>
      </c>
      <c r="V219" s="45"/>
      <c r="W219" s="45"/>
      <c r="X219" s="45"/>
      <c r="Y219" s="45"/>
      <c r="Z219" s="45"/>
      <c r="AA219" s="45"/>
      <c r="AB219" s="46"/>
      <c r="AC219" s="47"/>
      <c r="AD219" s="46"/>
      <c r="AE219" s="46"/>
      <c r="AF219" s="45"/>
      <c r="AG219" s="45"/>
      <c r="AH219" s="45" t="s">
        <v>575</v>
      </c>
    </row>
    <row r="220" spans="1:34" ht="69.95" customHeight="1" x14ac:dyDescent="0.25">
      <c r="A220" s="44" t="s">
        <v>701</v>
      </c>
      <c r="B220" s="45" t="s">
        <v>702</v>
      </c>
      <c r="C220" s="45">
        <v>64</v>
      </c>
      <c r="D220" s="45">
        <v>64</v>
      </c>
      <c r="E220" s="45" t="s">
        <v>173</v>
      </c>
      <c r="F220" s="45" t="s">
        <v>80</v>
      </c>
      <c r="G220" s="45">
        <v>2177.59</v>
      </c>
      <c r="H220" s="45" t="s">
        <v>26</v>
      </c>
      <c r="I220" s="46">
        <v>38800</v>
      </c>
      <c r="J220" s="46">
        <v>43473</v>
      </c>
      <c r="K220" s="45" t="s">
        <v>27</v>
      </c>
      <c r="L220" s="45"/>
      <c r="M220" s="45"/>
      <c r="N220" s="45" t="s">
        <v>573</v>
      </c>
      <c r="O220" s="45" t="s">
        <v>574</v>
      </c>
      <c r="P220" s="45"/>
      <c r="Q220" s="46"/>
      <c r="R220" s="46"/>
      <c r="S220" s="45"/>
      <c r="T220" s="45" t="s">
        <v>96</v>
      </c>
      <c r="U220" s="45" t="s">
        <v>27</v>
      </c>
      <c r="V220" s="45"/>
      <c r="W220" s="45"/>
      <c r="X220" s="45"/>
      <c r="Y220" s="45"/>
      <c r="Z220" s="45"/>
      <c r="AA220" s="45"/>
      <c r="AB220" s="46"/>
      <c r="AC220" s="47"/>
      <c r="AD220" s="46"/>
      <c r="AE220" s="46"/>
      <c r="AF220" s="45"/>
      <c r="AG220" s="45"/>
      <c r="AH220" s="45" t="s">
        <v>575</v>
      </c>
    </row>
    <row r="221" spans="1:34" ht="69.95" customHeight="1" x14ac:dyDescent="0.25">
      <c r="A221" s="44" t="s">
        <v>703</v>
      </c>
      <c r="B221" s="45" t="s">
        <v>704</v>
      </c>
      <c r="C221" s="45">
        <v>64</v>
      </c>
      <c r="D221" s="45">
        <v>64</v>
      </c>
      <c r="E221" s="45" t="s">
        <v>173</v>
      </c>
      <c r="F221" s="45" t="s">
        <v>80</v>
      </c>
      <c r="G221" s="45">
        <v>18279.41</v>
      </c>
      <c r="H221" s="45" t="s">
        <v>26</v>
      </c>
      <c r="I221" s="46">
        <v>38783</v>
      </c>
      <c r="J221" s="46">
        <v>43473</v>
      </c>
      <c r="K221" s="45" t="s">
        <v>27</v>
      </c>
      <c r="L221" s="45"/>
      <c r="M221" s="45"/>
      <c r="N221" s="45" t="s">
        <v>573</v>
      </c>
      <c r="O221" s="45" t="s">
        <v>574</v>
      </c>
      <c r="P221" s="45"/>
      <c r="Q221" s="46"/>
      <c r="R221" s="46"/>
      <c r="S221" s="45"/>
      <c r="T221" s="45" t="s">
        <v>96</v>
      </c>
      <c r="U221" s="45" t="s">
        <v>27</v>
      </c>
      <c r="V221" s="45"/>
      <c r="W221" s="45"/>
      <c r="X221" s="45"/>
      <c r="Y221" s="45"/>
      <c r="Z221" s="45"/>
      <c r="AA221" s="45"/>
      <c r="AB221" s="46"/>
      <c r="AC221" s="47"/>
      <c r="AD221" s="46"/>
      <c r="AE221" s="46"/>
      <c r="AF221" s="45"/>
      <c r="AG221" s="45"/>
      <c r="AH221" s="45" t="s">
        <v>575</v>
      </c>
    </row>
    <row r="222" spans="1:34" ht="69.95" customHeight="1" x14ac:dyDescent="0.25">
      <c r="A222" s="44" t="s">
        <v>705</v>
      </c>
      <c r="B222" s="45" t="s">
        <v>706</v>
      </c>
      <c r="C222" s="45">
        <v>64</v>
      </c>
      <c r="D222" s="45">
        <v>64</v>
      </c>
      <c r="E222" s="45" t="s">
        <v>173</v>
      </c>
      <c r="F222" s="45" t="s">
        <v>80</v>
      </c>
      <c r="G222" s="45">
        <v>4640.09</v>
      </c>
      <c r="H222" s="45" t="s">
        <v>26</v>
      </c>
      <c r="I222" s="46">
        <v>38813</v>
      </c>
      <c r="J222" s="46">
        <v>43473</v>
      </c>
      <c r="K222" s="45" t="s">
        <v>27</v>
      </c>
      <c r="L222" s="45"/>
      <c r="M222" s="45"/>
      <c r="N222" s="45" t="s">
        <v>573</v>
      </c>
      <c r="O222" s="45" t="s">
        <v>574</v>
      </c>
      <c r="P222" s="45"/>
      <c r="Q222" s="46"/>
      <c r="R222" s="46"/>
      <c r="S222" s="45"/>
      <c r="T222" s="45" t="s">
        <v>96</v>
      </c>
      <c r="U222" s="45" t="s">
        <v>27</v>
      </c>
      <c r="V222" s="45"/>
      <c r="W222" s="45"/>
      <c r="X222" s="45"/>
      <c r="Y222" s="45"/>
      <c r="Z222" s="45"/>
      <c r="AA222" s="45"/>
      <c r="AB222" s="46"/>
      <c r="AC222" s="47"/>
      <c r="AD222" s="46"/>
      <c r="AE222" s="46"/>
      <c r="AF222" s="45"/>
      <c r="AG222" s="45"/>
      <c r="AH222" s="45" t="s">
        <v>575</v>
      </c>
    </row>
    <row r="223" spans="1:34" ht="69.95" customHeight="1" x14ac:dyDescent="0.25">
      <c r="A223" s="44" t="s">
        <v>707</v>
      </c>
      <c r="B223" s="45" t="s">
        <v>708</v>
      </c>
      <c r="C223" s="45">
        <v>64</v>
      </c>
      <c r="D223" s="45">
        <v>64</v>
      </c>
      <c r="E223" s="45" t="s">
        <v>173</v>
      </c>
      <c r="F223" s="45" t="s">
        <v>80</v>
      </c>
      <c r="G223" s="45">
        <v>3355.91</v>
      </c>
      <c r="H223" s="45" t="s">
        <v>26</v>
      </c>
      <c r="I223" s="46">
        <v>38800</v>
      </c>
      <c r="J223" s="46">
        <v>43473</v>
      </c>
      <c r="K223" s="45" t="s">
        <v>27</v>
      </c>
      <c r="L223" s="45"/>
      <c r="M223" s="45"/>
      <c r="N223" s="45" t="s">
        <v>573</v>
      </c>
      <c r="O223" s="45" t="s">
        <v>574</v>
      </c>
      <c r="P223" s="45"/>
      <c r="Q223" s="46"/>
      <c r="R223" s="46">
        <v>41977</v>
      </c>
      <c r="S223" s="45" t="s">
        <v>636</v>
      </c>
      <c r="T223" s="45" t="s">
        <v>637</v>
      </c>
      <c r="U223" s="45" t="s">
        <v>27</v>
      </c>
      <c r="V223" s="45"/>
      <c r="W223" s="45"/>
      <c r="X223" s="45"/>
      <c r="Y223" s="45"/>
      <c r="Z223" s="45"/>
      <c r="AA223" s="45"/>
      <c r="AB223" s="46"/>
      <c r="AC223" s="47"/>
      <c r="AD223" s="46"/>
      <c r="AE223" s="46"/>
      <c r="AF223" s="45"/>
      <c r="AG223" s="45"/>
      <c r="AH223" s="45" t="s">
        <v>575</v>
      </c>
    </row>
    <row r="224" spans="1:34" ht="69.95" customHeight="1" x14ac:dyDescent="0.25">
      <c r="A224" s="44" t="s">
        <v>709</v>
      </c>
      <c r="B224" s="45" t="s">
        <v>710</v>
      </c>
      <c r="C224" s="45">
        <v>64</v>
      </c>
      <c r="D224" s="45">
        <v>64</v>
      </c>
      <c r="E224" s="45" t="s">
        <v>173</v>
      </c>
      <c r="F224" s="45" t="s">
        <v>80</v>
      </c>
      <c r="G224" s="45">
        <v>1363.87</v>
      </c>
      <c r="H224" s="45" t="s">
        <v>26</v>
      </c>
      <c r="I224" s="46">
        <v>38813</v>
      </c>
      <c r="J224" s="46">
        <v>43473</v>
      </c>
      <c r="K224" s="45" t="s">
        <v>85</v>
      </c>
      <c r="L224" s="45" t="s">
        <v>569</v>
      </c>
      <c r="M224" s="45" t="s">
        <v>711</v>
      </c>
      <c r="N224" s="45" t="s">
        <v>82</v>
      </c>
      <c r="O224" s="45"/>
      <c r="P224" s="45" t="s">
        <v>81</v>
      </c>
      <c r="Q224" s="46">
        <v>43634</v>
      </c>
      <c r="R224" s="46">
        <v>44225</v>
      </c>
      <c r="S224" s="45" t="s">
        <v>83</v>
      </c>
      <c r="T224" s="45" t="s">
        <v>627</v>
      </c>
      <c r="U224" s="45" t="s">
        <v>26</v>
      </c>
      <c r="V224" s="45" t="s">
        <v>627</v>
      </c>
      <c r="W224" s="45" t="s">
        <v>628</v>
      </c>
      <c r="X224" s="45" t="s">
        <v>629</v>
      </c>
      <c r="Y224" s="45" t="s">
        <v>630</v>
      </c>
      <c r="Z224" s="45" t="s">
        <v>712</v>
      </c>
      <c r="AA224" s="45"/>
      <c r="AB224" s="46">
        <v>43850</v>
      </c>
      <c r="AC224" s="47"/>
      <c r="AD224" s="46">
        <v>44292</v>
      </c>
      <c r="AE224" s="46">
        <v>45387</v>
      </c>
      <c r="AF224" s="45"/>
      <c r="AG224" s="45"/>
      <c r="AH224" s="45" t="s">
        <v>575</v>
      </c>
    </row>
    <row r="225" spans="1:34" ht="69.95" customHeight="1" x14ac:dyDescent="0.25">
      <c r="A225" s="44" t="s">
        <v>713</v>
      </c>
      <c r="B225" s="45" t="s">
        <v>714</v>
      </c>
      <c r="C225" s="45">
        <v>64</v>
      </c>
      <c r="D225" s="45">
        <v>64</v>
      </c>
      <c r="E225" s="45" t="s">
        <v>173</v>
      </c>
      <c r="F225" s="45" t="s">
        <v>80</v>
      </c>
      <c r="G225" s="45">
        <v>14745.91</v>
      </c>
      <c r="H225" s="45" t="s">
        <v>26</v>
      </c>
      <c r="I225" s="46">
        <v>38813</v>
      </c>
      <c r="J225" s="46">
        <v>43473</v>
      </c>
      <c r="K225" s="45" t="s">
        <v>27</v>
      </c>
      <c r="L225" s="45"/>
      <c r="M225" s="45"/>
      <c r="N225" s="45" t="s">
        <v>634</v>
      </c>
      <c r="O225" s="45" t="s">
        <v>715</v>
      </c>
      <c r="P225" s="45" t="s">
        <v>81</v>
      </c>
      <c r="Q225" s="46"/>
      <c r="R225" s="46">
        <v>42394</v>
      </c>
      <c r="S225" s="45" t="s">
        <v>83</v>
      </c>
      <c r="T225" s="45" t="s">
        <v>607</v>
      </c>
      <c r="U225" s="45" t="s">
        <v>26</v>
      </c>
      <c r="V225" s="45" t="s">
        <v>607</v>
      </c>
      <c r="W225" s="49" t="s">
        <v>608</v>
      </c>
      <c r="X225" s="49" t="s">
        <v>602</v>
      </c>
      <c r="Y225" s="49" t="s">
        <v>609</v>
      </c>
      <c r="Z225" s="45" t="s">
        <v>610</v>
      </c>
      <c r="AA225" s="45" t="s">
        <v>716</v>
      </c>
      <c r="AB225" s="46">
        <v>43859</v>
      </c>
      <c r="AC225" s="47"/>
      <c r="AD225" s="46"/>
      <c r="AE225" s="46"/>
      <c r="AF225" s="45"/>
      <c r="AG225" s="45"/>
      <c r="AH225" s="45" t="s">
        <v>575</v>
      </c>
    </row>
    <row r="226" spans="1:34" ht="69.95" customHeight="1" x14ac:dyDescent="0.25">
      <c r="A226" s="100" t="s">
        <v>1408</v>
      </c>
      <c r="B226" s="101" t="s">
        <v>1409</v>
      </c>
      <c r="C226" s="45"/>
      <c r="D226" s="45"/>
      <c r="E226" s="45"/>
      <c r="F226" s="45"/>
      <c r="G226" s="45"/>
      <c r="H226" s="45"/>
      <c r="I226" s="46"/>
      <c r="J226" s="46"/>
      <c r="K226" s="45"/>
      <c r="L226" s="45"/>
      <c r="M226" s="45"/>
      <c r="N226" s="45"/>
      <c r="O226" s="45"/>
      <c r="P226" s="45"/>
      <c r="Q226" s="46"/>
      <c r="R226" s="46"/>
      <c r="S226" s="45"/>
      <c r="T226" s="45"/>
      <c r="U226" s="45"/>
      <c r="V226" s="45"/>
      <c r="W226" s="45"/>
      <c r="X226" s="45"/>
      <c r="Y226" s="45"/>
      <c r="Z226" s="45"/>
      <c r="AA226" s="45"/>
      <c r="AB226" s="46"/>
      <c r="AC226" s="47"/>
      <c r="AD226" s="46"/>
      <c r="AE226" s="46"/>
      <c r="AF226" s="45"/>
      <c r="AG226" s="45"/>
      <c r="AH226" s="45"/>
    </row>
    <row r="227" spans="1:34" ht="69.95" customHeight="1" x14ac:dyDescent="0.25">
      <c r="A227" s="44" t="s">
        <v>567</v>
      </c>
      <c r="B227" s="69" t="s">
        <v>568</v>
      </c>
      <c r="C227" s="45">
        <v>33</v>
      </c>
      <c r="D227" s="45">
        <v>33</v>
      </c>
      <c r="E227" s="45" t="s">
        <v>173</v>
      </c>
      <c r="F227" s="45" t="s">
        <v>80</v>
      </c>
      <c r="G227" s="45">
        <v>6868.74</v>
      </c>
      <c r="H227" s="63" t="s">
        <v>26</v>
      </c>
      <c r="I227" s="46">
        <v>38783</v>
      </c>
      <c r="J227" s="46">
        <v>43473</v>
      </c>
      <c r="K227" s="68" t="s">
        <v>26</v>
      </c>
      <c r="L227" s="45" t="s">
        <v>569</v>
      </c>
      <c r="M227" s="45"/>
      <c r="N227" s="69" t="s">
        <v>349</v>
      </c>
      <c r="O227" s="49" t="s">
        <v>382</v>
      </c>
      <c r="P227" s="69" t="s">
        <v>85</v>
      </c>
      <c r="Q227" s="70" t="s">
        <v>570</v>
      </c>
      <c r="R227" s="46">
        <v>40280</v>
      </c>
      <c r="S227" s="45" t="s">
        <v>83</v>
      </c>
      <c r="T227" s="45" t="s">
        <v>384</v>
      </c>
      <c r="U227" s="45" t="s">
        <v>26</v>
      </c>
      <c r="V227" s="45" t="s">
        <v>385</v>
      </c>
      <c r="W227" s="45" t="s">
        <v>386</v>
      </c>
      <c r="X227" s="45" t="s">
        <v>387</v>
      </c>
      <c r="Y227" s="45" t="s">
        <v>388</v>
      </c>
      <c r="Z227" s="45" t="s">
        <v>389</v>
      </c>
      <c r="AA227" s="45"/>
      <c r="AB227" s="46">
        <v>44159</v>
      </c>
      <c r="AC227" s="47">
        <v>44909</v>
      </c>
      <c r="AD227" s="46">
        <v>44197</v>
      </c>
      <c r="AE227" s="46">
        <v>45291</v>
      </c>
      <c r="AF227" s="45" t="s">
        <v>390</v>
      </c>
      <c r="AG227" s="45" t="s">
        <v>377</v>
      </c>
      <c r="AH227" s="45" t="s">
        <v>361</v>
      </c>
    </row>
    <row r="228" spans="1:34" ht="69.95" customHeight="1" x14ac:dyDescent="0.25">
      <c r="A228" s="44" t="s">
        <v>717</v>
      </c>
      <c r="B228" s="45" t="s">
        <v>718</v>
      </c>
      <c r="C228" s="45">
        <v>64</v>
      </c>
      <c r="D228" s="45">
        <v>64</v>
      </c>
      <c r="E228" s="45" t="s">
        <v>173</v>
      </c>
      <c r="F228" s="45" t="s">
        <v>80</v>
      </c>
      <c r="G228" s="45">
        <v>6363.19</v>
      </c>
      <c r="H228" s="45" t="s">
        <v>26</v>
      </c>
      <c r="I228" s="46">
        <v>38783</v>
      </c>
      <c r="J228" s="46">
        <v>43473</v>
      </c>
      <c r="K228" s="45" t="s">
        <v>27</v>
      </c>
      <c r="L228" s="45"/>
      <c r="M228" s="45"/>
      <c r="N228" s="45" t="s">
        <v>634</v>
      </c>
      <c r="O228" s="45"/>
      <c r="P228" s="45" t="s">
        <v>81</v>
      </c>
      <c r="Q228" s="46">
        <v>42433</v>
      </c>
      <c r="R228" s="46">
        <v>41228</v>
      </c>
      <c r="S228" s="45" t="s">
        <v>83</v>
      </c>
      <c r="T228" s="45" t="s">
        <v>719</v>
      </c>
      <c r="U228" s="45" t="s">
        <v>26</v>
      </c>
      <c r="V228" s="45" t="s">
        <v>719</v>
      </c>
      <c r="W228" s="45" t="s">
        <v>601</v>
      </c>
      <c r="X228" s="45" t="s">
        <v>602</v>
      </c>
      <c r="Y228" s="45" t="s">
        <v>603</v>
      </c>
      <c r="Z228" s="45" t="s">
        <v>604</v>
      </c>
      <c r="AA228" s="45"/>
      <c r="AB228" s="46">
        <v>44287</v>
      </c>
      <c r="AC228" s="47"/>
      <c r="AD228" s="46">
        <v>44317</v>
      </c>
      <c r="AE228" s="46">
        <v>45412</v>
      </c>
      <c r="AF228" s="45"/>
      <c r="AG228" s="45"/>
      <c r="AH228" s="45" t="s">
        <v>575</v>
      </c>
    </row>
    <row r="229" spans="1:34" ht="69.95" customHeight="1" thickBot="1" x14ac:dyDescent="0.3">
      <c r="A229" s="159" t="s">
        <v>1410</v>
      </c>
      <c r="B229" s="161" t="s">
        <v>1411</v>
      </c>
      <c r="C229" s="54"/>
      <c r="D229" s="54"/>
      <c r="E229" s="54"/>
      <c r="F229" s="54"/>
      <c r="G229" s="54"/>
      <c r="H229" s="54"/>
      <c r="I229" s="55"/>
      <c r="J229" s="55"/>
      <c r="K229" s="54"/>
      <c r="L229" s="54"/>
      <c r="M229" s="54"/>
      <c r="N229" s="54"/>
      <c r="O229" s="54"/>
      <c r="P229" s="54"/>
      <c r="Q229" s="55"/>
      <c r="R229" s="55"/>
      <c r="S229" s="54"/>
      <c r="T229" s="54"/>
      <c r="U229" s="54"/>
      <c r="V229" s="54"/>
      <c r="W229" s="54"/>
      <c r="X229" s="54"/>
      <c r="Y229" s="54"/>
      <c r="Z229" s="54"/>
      <c r="AA229" s="54"/>
      <c r="AB229" s="55"/>
      <c r="AC229" s="56"/>
      <c r="AD229" s="55"/>
      <c r="AE229" s="55"/>
      <c r="AF229" s="54"/>
      <c r="AG229" s="54"/>
      <c r="AH229" s="54"/>
    </row>
    <row r="230" spans="1:34" ht="69.95" customHeight="1" x14ac:dyDescent="0.25">
      <c r="A230" s="57" t="s">
        <v>187</v>
      </c>
      <c r="B230" s="58" t="s">
        <v>188</v>
      </c>
      <c r="C230" s="58">
        <v>19</v>
      </c>
      <c r="D230" s="58">
        <v>19</v>
      </c>
      <c r="E230" s="58" t="s">
        <v>79</v>
      </c>
      <c r="F230" s="58" t="s">
        <v>80</v>
      </c>
      <c r="G230" s="58">
        <v>7615.6</v>
      </c>
      <c r="H230" s="58" t="s">
        <v>26</v>
      </c>
      <c r="I230" s="59">
        <v>39960</v>
      </c>
      <c r="J230" s="59">
        <v>39960</v>
      </c>
      <c r="K230" s="58" t="s">
        <v>81</v>
      </c>
      <c r="L230" s="58"/>
      <c r="M230" s="58"/>
      <c r="N230" s="58" t="s">
        <v>82</v>
      </c>
      <c r="O230" s="58"/>
      <c r="P230" s="58" t="s">
        <v>81</v>
      </c>
      <c r="Q230" s="59">
        <v>42542</v>
      </c>
      <c r="R230" s="59">
        <v>42775</v>
      </c>
      <c r="S230" s="58" t="s">
        <v>83</v>
      </c>
      <c r="T230" s="58" t="s">
        <v>189</v>
      </c>
      <c r="U230" s="58" t="s">
        <v>85</v>
      </c>
      <c r="V230" s="58" t="s">
        <v>190</v>
      </c>
      <c r="W230" s="58"/>
      <c r="X230" s="58"/>
      <c r="Y230" s="58"/>
      <c r="Z230" s="58"/>
      <c r="AA230" s="58"/>
      <c r="AB230" s="59">
        <v>43613</v>
      </c>
      <c r="AC230" s="60">
        <v>42314</v>
      </c>
      <c r="AD230" s="59">
        <v>44013</v>
      </c>
      <c r="AE230" s="59">
        <v>44712</v>
      </c>
      <c r="AF230" s="58" t="s">
        <v>191</v>
      </c>
      <c r="AG230" s="58" t="s">
        <v>192</v>
      </c>
      <c r="AH230" s="58" t="s">
        <v>193</v>
      </c>
    </row>
    <row r="231" spans="1:34" ht="69.95" customHeight="1" x14ac:dyDescent="0.25">
      <c r="A231" s="44" t="s">
        <v>194</v>
      </c>
      <c r="B231" s="45" t="s">
        <v>195</v>
      </c>
      <c r="C231" s="45">
        <v>19</v>
      </c>
      <c r="D231" s="45">
        <v>19</v>
      </c>
      <c r="E231" s="45" t="s">
        <v>79</v>
      </c>
      <c r="F231" s="45" t="s">
        <v>80</v>
      </c>
      <c r="G231" s="45">
        <v>198.78</v>
      </c>
      <c r="H231" s="45" t="s">
        <v>26</v>
      </c>
      <c r="I231" s="46">
        <v>39808</v>
      </c>
      <c r="J231" s="46">
        <v>39808</v>
      </c>
      <c r="K231" s="45" t="s">
        <v>81</v>
      </c>
      <c r="L231" s="45"/>
      <c r="M231" s="45"/>
      <c r="N231" s="45" t="s">
        <v>82</v>
      </c>
      <c r="O231" s="45"/>
      <c r="P231" s="45" t="s">
        <v>81</v>
      </c>
      <c r="Q231" s="46">
        <v>40694</v>
      </c>
      <c r="R231" s="46">
        <v>42775</v>
      </c>
      <c r="S231" s="45" t="s">
        <v>83</v>
      </c>
      <c r="T231" s="45" t="s">
        <v>196</v>
      </c>
      <c r="U231" s="45" t="s">
        <v>85</v>
      </c>
      <c r="V231" s="45" t="s">
        <v>196</v>
      </c>
      <c r="W231" s="45" t="s">
        <v>197</v>
      </c>
      <c r="X231" s="45" t="s">
        <v>198</v>
      </c>
      <c r="Y231" s="45" t="s">
        <v>199</v>
      </c>
      <c r="Z231" s="45" t="s">
        <v>200</v>
      </c>
      <c r="AA231" s="45"/>
      <c r="AB231" s="46">
        <v>44250</v>
      </c>
      <c r="AC231" s="47">
        <v>44896</v>
      </c>
      <c r="AD231" s="46">
        <v>44621</v>
      </c>
      <c r="AE231" s="46">
        <v>44985</v>
      </c>
      <c r="AF231" s="45"/>
      <c r="AG231" s="45" t="s">
        <v>192</v>
      </c>
      <c r="AH231" s="45" t="s">
        <v>193</v>
      </c>
    </row>
    <row r="232" spans="1:34" ht="69.95" customHeight="1" x14ac:dyDescent="0.25">
      <c r="A232" s="44" t="s">
        <v>201</v>
      </c>
      <c r="B232" s="45" t="s">
        <v>202</v>
      </c>
      <c r="C232" s="45">
        <v>19</v>
      </c>
      <c r="D232" s="45">
        <v>19</v>
      </c>
      <c r="E232" s="45" t="s">
        <v>79</v>
      </c>
      <c r="F232" s="45" t="s">
        <v>80</v>
      </c>
      <c r="G232" s="45">
        <v>7705.58</v>
      </c>
      <c r="H232" s="45" t="s">
        <v>26</v>
      </c>
      <c r="I232" s="46">
        <v>39960</v>
      </c>
      <c r="J232" s="46">
        <v>39960</v>
      </c>
      <c r="K232" s="45" t="s">
        <v>81</v>
      </c>
      <c r="L232" s="45"/>
      <c r="M232" s="45"/>
      <c r="N232" s="45" t="s">
        <v>82</v>
      </c>
      <c r="O232" s="45"/>
      <c r="P232" s="45" t="s">
        <v>81</v>
      </c>
      <c r="Q232" s="46">
        <v>40977</v>
      </c>
      <c r="R232" s="46">
        <v>42775</v>
      </c>
      <c r="S232" s="45" t="s">
        <v>83</v>
      </c>
      <c r="T232" s="45" t="s">
        <v>196</v>
      </c>
      <c r="U232" s="45" t="s">
        <v>85</v>
      </c>
      <c r="V232" s="45" t="s">
        <v>98</v>
      </c>
      <c r="W232" s="45" t="s">
        <v>203</v>
      </c>
      <c r="X232" s="45" t="s">
        <v>204</v>
      </c>
      <c r="Y232" s="45" t="s">
        <v>205</v>
      </c>
      <c r="Z232" s="45" t="s">
        <v>206</v>
      </c>
      <c r="AA232" s="45" t="s">
        <v>207</v>
      </c>
      <c r="AB232" s="46">
        <v>44250</v>
      </c>
      <c r="AC232" s="47">
        <v>44896</v>
      </c>
      <c r="AD232" s="46">
        <v>44621</v>
      </c>
      <c r="AE232" s="46">
        <v>44985</v>
      </c>
      <c r="AF232" s="45"/>
      <c r="AG232" s="45" t="s">
        <v>192</v>
      </c>
      <c r="AH232" s="45" t="s">
        <v>193</v>
      </c>
    </row>
    <row r="233" spans="1:34" ht="69.95" customHeight="1" x14ac:dyDescent="0.25">
      <c r="A233" s="44" t="s">
        <v>208</v>
      </c>
      <c r="B233" s="45" t="s">
        <v>209</v>
      </c>
      <c r="C233" s="45">
        <v>19</v>
      </c>
      <c r="D233" s="45">
        <v>19</v>
      </c>
      <c r="E233" s="45" t="s">
        <v>79</v>
      </c>
      <c r="F233" s="45" t="s">
        <v>80</v>
      </c>
      <c r="G233" s="45">
        <v>244.02</v>
      </c>
      <c r="H233" s="45" t="s">
        <v>81</v>
      </c>
      <c r="I233" s="46">
        <v>39960</v>
      </c>
      <c r="J233" s="46">
        <v>39960</v>
      </c>
      <c r="K233" s="45" t="s">
        <v>81</v>
      </c>
      <c r="L233" s="45"/>
      <c r="M233" s="45"/>
      <c r="N233" s="45" t="s">
        <v>82</v>
      </c>
      <c r="O233" s="45"/>
      <c r="P233" s="45" t="s">
        <v>81</v>
      </c>
      <c r="Q233" s="46">
        <v>40680</v>
      </c>
      <c r="R233" s="46">
        <v>42775</v>
      </c>
      <c r="S233" s="45" t="s">
        <v>83</v>
      </c>
      <c r="T233" s="45" t="s">
        <v>196</v>
      </c>
      <c r="U233" s="45" t="s">
        <v>85</v>
      </c>
      <c r="V233" s="45" t="s">
        <v>196</v>
      </c>
      <c r="W233" s="45" t="s">
        <v>197</v>
      </c>
      <c r="X233" s="45" t="s">
        <v>198</v>
      </c>
      <c r="Y233" s="45" t="s">
        <v>199</v>
      </c>
      <c r="Z233" s="45" t="s">
        <v>200</v>
      </c>
      <c r="AA233" s="45"/>
      <c r="AB233" s="46">
        <v>44250</v>
      </c>
      <c r="AC233" s="47">
        <v>44896</v>
      </c>
      <c r="AD233" s="46">
        <v>44621</v>
      </c>
      <c r="AE233" s="46">
        <v>44985</v>
      </c>
      <c r="AF233" s="45"/>
      <c r="AG233" s="45" t="s">
        <v>192</v>
      </c>
      <c r="AH233" s="45" t="s">
        <v>193</v>
      </c>
    </row>
    <row r="234" spans="1:34" ht="69.95" customHeight="1" x14ac:dyDescent="0.25">
      <c r="A234" s="44" t="s">
        <v>210</v>
      </c>
      <c r="B234" s="45" t="s">
        <v>211</v>
      </c>
      <c r="C234" s="45">
        <v>19</v>
      </c>
      <c r="D234" s="45">
        <v>19</v>
      </c>
      <c r="E234" s="45" t="s">
        <v>79</v>
      </c>
      <c r="F234" s="45" t="s">
        <v>80</v>
      </c>
      <c r="G234" s="45">
        <v>115.47</v>
      </c>
      <c r="H234" s="45" t="s">
        <v>81</v>
      </c>
      <c r="I234" s="46">
        <v>39960</v>
      </c>
      <c r="J234" s="46">
        <v>39960</v>
      </c>
      <c r="K234" s="45" t="s">
        <v>81</v>
      </c>
      <c r="L234" s="45"/>
      <c r="M234" s="45"/>
      <c r="N234" s="45" t="s">
        <v>82</v>
      </c>
      <c r="O234" s="45"/>
      <c r="P234" s="45" t="s">
        <v>81</v>
      </c>
      <c r="Q234" s="46">
        <v>40648</v>
      </c>
      <c r="R234" s="46">
        <v>42775</v>
      </c>
      <c r="S234" s="45" t="s">
        <v>96</v>
      </c>
      <c r="T234" s="45" t="s">
        <v>212</v>
      </c>
      <c r="U234" s="45" t="s">
        <v>85</v>
      </c>
      <c r="V234" s="45" t="s">
        <v>98</v>
      </c>
      <c r="W234" s="45" t="s">
        <v>213</v>
      </c>
      <c r="X234" s="45" t="s">
        <v>214</v>
      </c>
      <c r="Y234" s="45" t="s">
        <v>215</v>
      </c>
      <c r="Z234" s="45" t="s">
        <v>216</v>
      </c>
      <c r="AA234" s="45"/>
      <c r="AB234" s="46" t="s">
        <v>217</v>
      </c>
      <c r="AC234" s="47">
        <v>44494</v>
      </c>
      <c r="AD234" s="46">
        <v>43922</v>
      </c>
      <c r="AE234" s="48">
        <v>45016</v>
      </c>
      <c r="AF234" s="45"/>
      <c r="AG234" s="45" t="s">
        <v>192</v>
      </c>
      <c r="AH234" s="45" t="s">
        <v>193</v>
      </c>
    </row>
    <row r="235" spans="1:34" ht="69.95" customHeight="1" x14ac:dyDescent="0.25">
      <c r="A235" s="44" t="s">
        <v>218</v>
      </c>
      <c r="B235" s="45" t="s">
        <v>219</v>
      </c>
      <c r="C235" s="45">
        <v>19</v>
      </c>
      <c r="D235" s="45">
        <v>19</v>
      </c>
      <c r="E235" s="45" t="s">
        <v>79</v>
      </c>
      <c r="F235" s="45" t="s">
        <v>80</v>
      </c>
      <c r="G235" s="45">
        <v>349.5</v>
      </c>
      <c r="H235" s="45" t="s">
        <v>81</v>
      </c>
      <c r="I235" s="46">
        <v>39808</v>
      </c>
      <c r="J235" s="46">
        <v>39808</v>
      </c>
      <c r="K235" s="45" t="s">
        <v>81</v>
      </c>
      <c r="L235" s="45"/>
      <c r="M235" s="45"/>
      <c r="N235" s="45" t="s">
        <v>82</v>
      </c>
      <c r="O235" s="45"/>
      <c r="P235" s="45" t="s">
        <v>81</v>
      </c>
      <c r="Q235" s="46">
        <v>40723</v>
      </c>
      <c r="R235" s="46">
        <v>42775</v>
      </c>
      <c r="S235" s="45" t="s">
        <v>83</v>
      </c>
      <c r="T235" s="58" t="s">
        <v>196</v>
      </c>
      <c r="U235" s="45" t="s">
        <v>85</v>
      </c>
      <c r="V235" s="49" t="s">
        <v>196</v>
      </c>
      <c r="W235" s="45" t="s">
        <v>197</v>
      </c>
      <c r="X235" s="45" t="s">
        <v>198</v>
      </c>
      <c r="Y235" s="45" t="s">
        <v>199</v>
      </c>
      <c r="Z235" s="45" t="s">
        <v>220</v>
      </c>
      <c r="AA235" s="45"/>
      <c r="AB235" s="46">
        <v>44250</v>
      </c>
      <c r="AC235" s="47">
        <v>44896</v>
      </c>
      <c r="AD235" s="46">
        <v>44621</v>
      </c>
      <c r="AE235" s="46">
        <v>44985</v>
      </c>
      <c r="AF235" s="45"/>
      <c r="AG235" s="45" t="s">
        <v>192</v>
      </c>
      <c r="AH235" s="45" t="s">
        <v>193</v>
      </c>
    </row>
    <row r="236" spans="1:34" ht="69.95" customHeight="1" x14ac:dyDescent="0.25">
      <c r="A236" s="44" t="s">
        <v>221</v>
      </c>
      <c r="B236" s="45" t="s">
        <v>222</v>
      </c>
      <c r="C236" s="45">
        <v>19</v>
      </c>
      <c r="D236" s="45">
        <v>19</v>
      </c>
      <c r="E236" s="45" t="s">
        <v>79</v>
      </c>
      <c r="F236" s="45" t="s">
        <v>80</v>
      </c>
      <c r="G236" s="45">
        <v>149.53</v>
      </c>
      <c r="H236" s="45" t="s">
        <v>26</v>
      </c>
      <c r="I236" s="46">
        <v>39808</v>
      </c>
      <c r="J236" s="46">
        <v>39808</v>
      </c>
      <c r="K236" s="45" t="s">
        <v>81</v>
      </c>
      <c r="L236" s="45"/>
      <c r="M236" s="45"/>
      <c r="N236" s="45" t="s">
        <v>82</v>
      </c>
      <c r="O236" s="45"/>
      <c r="P236" s="45" t="s">
        <v>81</v>
      </c>
      <c r="Q236" s="46">
        <v>40294</v>
      </c>
      <c r="R236" s="46">
        <v>42775</v>
      </c>
      <c r="S236" s="45" t="s">
        <v>83</v>
      </c>
      <c r="T236" s="45" t="s">
        <v>196</v>
      </c>
      <c r="U236" s="45" t="s">
        <v>85</v>
      </c>
      <c r="V236" s="49" t="s">
        <v>196</v>
      </c>
      <c r="W236" s="45" t="s">
        <v>197</v>
      </c>
      <c r="X236" s="45" t="s">
        <v>198</v>
      </c>
      <c r="Y236" s="45" t="s">
        <v>199</v>
      </c>
      <c r="Z236" s="45" t="s">
        <v>220</v>
      </c>
      <c r="AA236" s="45"/>
      <c r="AB236" s="46">
        <v>44250</v>
      </c>
      <c r="AC236" s="47">
        <v>44896</v>
      </c>
      <c r="AD236" s="46">
        <v>44621</v>
      </c>
      <c r="AE236" s="46">
        <v>44985</v>
      </c>
      <c r="AF236" s="45"/>
      <c r="AG236" s="45" t="s">
        <v>192</v>
      </c>
      <c r="AH236" s="45" t="s">
        <v>193</v>
      </c>
    </row>
    <row r="237" spans="1:34" ht="69.95" customHeight="1" x14ac:dyDescent="0.25">
      <c r="A237" s="44" t="s">
        <v>223</v>
      </c>
      <c r="B237" s="45" t="s">
        <v>224</v>
      </c>
      <c r="C237" s="45">
        <v>19</v>
      </c>
      <c r="D237" s="45">
        <v>19</v>
      </c>
      <c r="E237" s="45" t="s">
        <v>79</v>
      </c>
      <c r="F237" s="45" t="s">
        <v>80</v>
      </c>
      <c r="G237" s="45">
        <v>926.26</v>
      </c>
      <c r="H237" s="45" t="s">
        <v>81</v>
      </c>
      <c r="I237" s="46">
        <v>39185</v>
      </c>
      <c r="J237" s="46">
        <v>39185</v>
      </c>
      <c r="K237" s="45" t="s">
        <v>81</v>
      </c>
      <c r="L237" s="45" t="s">
        <v>137</v>
      </c>
      <c r="M237" s="45"/>
      <c r="N237" s="45" t="s">
        <v>82</v>
      </c>
      <c r="O237" s="45"/>
      <c r="P237" s="45" t="s">
        <v>81</v>
      </c>
      <c r="Q237" s="46">
        <v>41052</v>
      </c>
      <c r="R237" s="46">
        <v>42775</v>
      </c>
      <c r="S237" s="45" t="s">
        <v>83</v>
      </c>
      <c r="T237" s="45" t="s">
        <v>225</v>
      </c>
      <c r="U237" s="45" t="s">
        <v>85</v>
      </c>
      <c r="V237" s="45" t="s">
        <v>98</v>
      </c>
      <c r="W237" s="45" t="s">
        <v>213</v>
      </c>
      <c r="X237" s="45" t="s">
        <v>214</v>
      </c>
      <c r="Y237" s="45" t="s">
        <v>215</v>
      </c>
      <c r="Z237" s="45" t="s">
        <v>216</v>
      </c>
      <c r="AA237" s="45"/>
      <c r="AB237" s="46">
        <v>44637</v>
      </c>
      <c r="AC237" s="47">
        <v>44637</v>
      </c>
      <c r="AD237" s="46">
        <v>44743</v>
      </c>
      <c r="AE237" s="46">
        <v>2025</v>
      </c>
      <c r="AF237" s="45" t="s">
        <v>226</v>
      </c>
      <c r="AG237" s="45" t="s">
        <v>192</v>
      </c>
      <c r="AH237" s="45" t="s">
        <v>193</v>
      </c>
    </row>
    <row r="238" spans="1:34" ht="60" x14ac:dyDescent="0.25">
      <c r="A238" s="44" t="s">
        <v>227</v>
      </c>
      <c r="B238" s="45" t="s">
        <v>228</v>
      </c>
      <c r="C238" s="50">
        <v>19</v>
      </c>
      <c r="D238" s="50">
        <v>19</v>
      </c>
      <c r="E238" s="50" t="s">
        <v>79</v>
      </c>
      <c r="F238" s="50" t="s">
        <v>80</v>
      </c>
      <c r="G238" s="50">
        <v>130.4</v>
      </c>
      <c r="H238" s="50" t="s">
        <v>81</v>
      </c>
      <c r="I238" s="96">
        <v>38951</v>
      </c>
      <c r="J238" s="96">
        <v>38951</v>
      </c>
      <c r="K238" s="50" t="s">
        <v>81</v>
      </c>
      <c r="N238" s="50" t="s">
        <v>82</v>
      </c>
      <c r="P238" s="50" t="s">
        <v>81</v>
      </c>
      <c r="Q238" s="96">
        <v>40032</v>
      </c>
      <c r="R238" s="96">
        <v>42775</v>
      </c>
      <c r="S238" s="50" t="s">
        <v>83</v>
      </c>
      <c r="T238" s="50" t="s">
        <v>229</v>
      </c>
      <c r="U238" s="50" t="s">
        <v>85</v>
      </c>
      <c r="V238" s="50" t="s">
        <v>230</v>
      </c>
      <c r="W238" s="50" t="s">
        <v>231</v>
      </c>
      <c r="X238" s="50" t="s">
        <v>139</v>
      </c>
      <c r="Y238" s="50" t="s">
        <v>232</v>
      </c>
      <c r="Z238" s="50" t="s">
        <v>233</v>
      </c>
      <c r="AB238" s="96">
        <v>44372</v>
      </c>
      <c r="AC238" s="97">
        <v>42867</v>
      </c>
      <c r="AD238" s="96">
        <v>44713</v>
      </c>
      <c r="AE238" s="96">
        <v>45443</v>
      </c>
      <c r="AG238" s="50" t="s">
        <v>192</v>
      </c>
      <c r="AH238" s="50" t="s">
        <v>193</v>
      </c>
    </row>
    <row r="239" spans="1:34" ht="90" x14ac:dyDescent="0.25">
      <c r="A239" s="44" t="s">
        <v>234</v>
      </c>
      <c r="B239" s="45" t="s">
        <v>235</v>
      </c>
      <c r="C239" s="50">
        <v>19</v>
      </c>
      <c r="D239" s="50">
        <v>19</v>
      </c>
      <c r="E239" s="50" t="s">
        <v>79</v>
      </c>
      <c r="F239" s="50" t="s">
        <v>80</v>
      </c>
      <c r="G239" s="50">
        <v>140.72</v>
      </c>
      <c r="H239" s="50" t="s">
        <v>81</v>
      </c>
      <c r="I239" s="96">
        <v>38951</v>
      </c>
      <c r="J239" s="96">
        <v>38951</v>
      </c>
      <c r="K239" s="50" t="s">
        <v>81</v>
      </c>
      <c r="N239" s="50" t="s">
        <v>82</v>
      </c>
      <c r="P239" s="50" t="s">
        <v>81</v>
      </c>
      <c r="Q239" s="96">
        <v>40942</v>
      </c>
      <c r="R239" s="96">
        <v>42775</v>
      </c>
      <c r="S239" s="50" t="s">
        <v>96</v>
      </c>
      <c r="T239" s="50" t="s">
        <v>212</v>
      </c>
      <c r="U239" s="50" t="s">
        <v>85</v>
      </c>
      <c r="V239" s="50" t="s">
        <v>98</v>
      </c>
      <c r="W239" s="50" t="s">
        <v>213</v>
      </c>
      <c r="X239" s="50" t="s">
        <v>214</v>
      </c>
      <c r="Y239" s="50" t="s">
        <v>215</v>
      </c>
      <c r="Z239" s="50" t="s">
        <v>216</v>
      </c>
      <c r="AB239" s="96" t="s">
        <v>217</v>
      </c>
      <c r="AC239" s="97">
        <v>42351</v>
      </c>
      <c r="AD239" s="96">
        <v>43922</v>
      </c>
      <c r="AE239" s="169">
        <v>45016</v>
      </c>
      <c r="AG239" s="50" t="s">
        <v>192</v>
      </c>
      <c r="AH239" s="50" t="s">
        <v>193</v>
      </c>
    </row>
    <row r="240" spans="1:34" ht="90" x14ac:dyDescent="0.25">
      <c r="A240" s="44" t="s">
        <v>236</v>
      </c>
      <c r="B240" s="45" t="s">
        <v>237</v>
      </c>
      <c r="C240" s="50">
        <v>19</v>
      </c>
      <c r="D240" s="50">
        <v>19</v>
      </c>
      <c r="E240" s="50" t="s">
        <v>79</v>
      </c>
      <c r="F240" s="50" t="s">
        <v>80</v>
      </c>
      <c r="G240" s="50">
        <v>1</v>
      </c>
      <c r="H240" s="50" t="s">
        <v>81</v>
      </c>
      <c r="I240" s="96">
        <v>39808</v>
      </c>
      <c r="J240" s="96">
        <v>39808</v>
      </c>
      <c r="K240" s="50" t="s">
        <v>85</v>
      </c>
      <c r="L240" s="50" t="s">
        <v>238</v>
      </c>
      <c r="M240" s="50" t="s">
        <v>239</v>
      </c>
      <c r="N240" s="50" t="s">
        <v>82</v>
      </c>
      <c r="P240" s="50" t="s">
        <v>81</v>
      </c>
      <c r="R240" s="96">
        <v>42775</v>
      </c>
      <c r="S240" s="50" t="s">
        <v>96</v>
      </c>
      <c r="T240" s="50" t="s">
        <v>212</v>
      </c>
      <c r="U240" s="50" t="s">
        <v>85</v>
      </c>
      <c r="V240" s="50" t="s">
        <v>240</v>
      </c>
      <c r="W240" s="50" t="s">
        <v>241</v>
      </c>
      <c r="X240" s="50" t="s">
        <v>242</v>
      </c>
      <c r="Y240" s="50" t="s">
        <v>243</v>
      </c>
      <c r="Z240" s="50" t="s">
        <v>244</v>
      </c>
      <c r="AB240" s="96" t="s">
        <v>217</v>
      </c>
      <c r="AC240" s="97">
        <v>44522</v>
      </c>
      <c r="AD240" s="96">
        <v>43922</v>
      </c>
      <c r="AE240" s="169">
        <v>45016</v>
      </c>
      <c r="AG240" s="50" t="s">
        <v>192</v>
      </c>
      <c r="AH240" s="50" t="s">
        <v>193</v>
      </c>
    </row>
    <row r="241" spans="1:34" ht="90" x14ac:dyDescent="0.25">
      <c r="A241" s="44" t="s">
        <v>245</v>
      </c>
      <c r="B241" s="45" t="s">
        <v>246</v>
      </c>
      <c r="C241" s="50">
        <v>19</v>
      </c>
      <c r="D241" s="50">
        <v>19</v>
      </c>
      <c r="E241" s="50" t="s">
        <v>79</v>
      </c>
      <c r="F241" s="50" t="s">
        <v>80</v>
      </c>
      <c r="G241" s="50">
        <v>322.61</v>
      </c>
      <c r="H241" s="50" t="s">
        <v>81</v>
      </c>
      <c r="I241" s="96">
        <v>38951</v>
      </c>
      <c r="J241" s="96">
        <v>42709</v>
      </c>
      <c r="K241" s="50" t="s">
        <v>81</v>
      </c>
      <c r="N241" s="50" t="s">
        <v>82</v>
      </c>
      <c r="P241" s="50" t="s">
        <v>81</v>
      </c>
      <c r="Q241" s="96">
        <v>40942</v>
      </c>
      <c r="R241" s="96">
        <v>42775</v>
      </c>
      <c r="S241" s="50" t="s">
        <v>96</v>
      </c>
      <c r="T241" s="50" t="s">
        <v>212</v>
      </c>
      <c r="U241" s="50" t="s">
        <v>85</v>
      </c>
      <c r="V241" s="50" t="s">
        <v>98</v>
      </c>
      <c r="W241" s="50" t="s">
        <v>213</v>
      </c>
      <c r="X241" s="50" t="s">
        <v>214</v>
      </c>
      <c r="Y241" s="50" t="s">
        <v>215</v>
      </c>
      <c r="Z241" s="50" t="s">
        <v>216</v>
      </c>
      <c r="AB241" s="96" t="s">
        <v>217</v>
      </c>
      <c r="AC241" s="97">
        <v>42062</v>
      </c>
      <c r="AD241" s="96">
        <v>43922</v>
      </c>
      <c r="AE241" s="169">
        <v>45016</v>
      </c>
      <c r="AG241" s="50" t="s">
        <v>192</v>
      </c>
      <c r="AH241" s="50" t="s">
        <v>193</v>
      </c>
    </row>
    <row r="242" spans="1:34" ht="90" x14ac:dyDescent="0.25">
      <c r="A242" s="44" t="s">
        <v>247</v>
      </c>
      <c r="B242" s="45" t="s">
        <v>248</v>
      </c>
      <c r="C242" s="50">
        <v>19</v>
      </c>
      <c r="D242" s="50">
        <v>19</v>
      </c>
      <c r="E242" s="50" t="s">
        <v>79</v>
      </c>
      <c r="F242" s="50" t="s">
        <v>80</v>
      </c>
      <c r="G242" s="50">
        <v>149.72</v>
      </c>
      <c r="H242" s="50" t="s">
        <v>81</v>
      </c>
      <c r="I242" s="96">
        <v>39960</v>
      </c>
      <c r="J242" s="96">
        <v>44203</v>
      </c>
      <c r="K242" s="50" t="s">
        <v>81</v>
      </c>
      <c r="N242" s="50" t="s">
        <v>82</v>
      </c>
      <c r="P242" s="50" t="s">
        <v>81</v>
      </c>
      <c r="Q242" s="96">
        <v>44496</v>
      </c>
      <c r="R242" s="96">
        <v>43558</v>
      </c>
      <c r="S242" s="50" t="s">
        <v>96</v>
      </c>
      <c r="T242" s="50" t="s">
        <v>212</v>
      </c>
      <c r="U242" s="50" t="s">
        <v>85</v>
      </c>
      <c r="V242" s="50" t="s">
        <v>249</v>
      </c>
      <c r="W242" s="50" t="s">
        <v>250</v>
      </c>
      <c r="X242" s="50" t="s">
        <v>251</v>
      </c>
      <c r="Y242" s="50" t="s">
        <v>252</v>
      </c>
      <c r="Z242" s="50" t="s">
        <v>253</v>
      </c>
      <c r="AB242" s="96" t="s">
        <v>217</v>
      </c>
      <c r="AC242" s="97">
        <v>43831</v>
      </c>
      <c r="AD242" s="96">
        <v>43922</v>
      </c>
      <c r="AE242" s="169">
        <v>45016</v>
      </c>
      <c r="AG242" s="50" t="s">
        <v>192</v>
      </c>
      <c r="AH242" s="50" t="s">
        <v>193</v>
      </c>
    </row>
    <row r="243" spans="1:34" ht="75" x14ac:dyDescent="0.25">
      <c r="A243" s="44" t="s">
        <v>254</v>
      </c>
      <c r="B243" s="45" t="s">
        <v>255</v>
      </c>
      <c r="C243" s="50">
        <v>19</v>
      </c>
      <c r="D243" s="50">
        <v>19</v>
      </c>
      <c r="E243" s="50" t="s">
        <v>79</v>
      </c>
      <c r="F243" s="50" t="s">
        <v>80</v>
      </c>
      <c r="G243" s="50">
        <v>731.34</v>
      </c>
      <c r="H243" s="50" t="s">
        <v>26</v>
      </c>
      <c r="I243" s="96">
        <v>39185</v>
      </c>
      <c r="J243" s="96">
        <v>42709</v>
      </c>
      <c r="K243" s="50" t="s">
        <v>81</v>
      </c>
      <c r="N243" s="50" t="s">
        <v>82</v>
      </c>
      <c r="P243" s="50" t="s">
        <v>81</v>
      </c>
      <c r="Q243" s="96">
        <v>40473</v>
      </c>
      <c r="R243" s="96">
        <v>42775</v>
      </c>
      <c r="S243" s="50" t="s">
        <v>83</v>
      </c>
      <c r="T243" s="50" t="s">
        <v>196</v>
      </c>
      <c r="U243" s="50" t="s">
        <v>85</v>
      </c>
      <c r="V243" s="50" t="s">
        <v>196</v>
      </c>
      <c r="W243" s="50" t="s">
        <v>197</v>
      </c>
      <c r="X243" s="50" t="s">
        <v>198</v>
      </c>
      <c r="Y243" s="50" t="s">
        <v>199</v>
      </c>
      <c r="Z243" s="50" t="s">
        <v>200</v>
      </c>
      <c r="AB243" s="96">
        <v>44250</v>
      </c>
      <c r="AC243" s="97">
        <v>44896</v>
      </c>
      <c r="AD243" s="96">
        <v>44621</v>
      </c>
      <c r="AE243" s="96">
        <v>44985</v>
      </c>
      <c r="AG243" s="50" t="s">
        <v>192</v>
      </c>
      <c r="AH243" s="50" t="s">
        <v>193</v>
      </c>
    </row>
    <row r="244" spans="1:34" ht="345" x14ac:dyDescent="0.25">
      <c r="A244" s="44" t="s">
        <v>269</v>
      </c>
      <c r="B244" s="45" t="s">
        <v>270</v>
      </c>
      <c r="C244" s="50">
        <v>23</v>
      </c>
      <c r="D244" s="50">
        <v>23</v>
      </c>
      <c r="E244" s="50" t="s">
        <v>79</v>
      </c>
      <c r="F244" s="50" t="s">
        <v>80</v>
      </c>
      <c r="G244" s="50">
        <v>740.27</v>
      </c>
      <c r="H244" s="50" t="s">
        <v>26</v>
      </c>
      <c r="I244" s="96">
        <v>39185</v>
      </c>
      <c r="J244" s="96">
        <v>39185</v>
      </c>
      <c r="K244" s="50" t="s">
        <v>81</v>
      </c>
      <c r="N244" s="50" t="s">
        <v>82</v>
      </c>
      <c r="P244" s="50" t="s">
        <v>85</v>
      </c>
      <c r="Q244" s="96">
        <v>39986</v>
      </c>
      <c r="R244" s="96">
        <v>39310</v>
      </c>
      <c r="S244" s="50" t="s">
        <v>83</v>
      </c>
      <c r="T244" s="50" t="s">
        <v>271</v>
      </c>
      <c r="U244" s="50" t="s">
        <v>85</v>
      </c>
      <c r="V244" s="50" t="s">
        <v>272</v>
      </c>
      <c r="W244" s="50" t="s">
        <v>273</v>
      </c>
      <c r="X244" s="50" t="s">
        <v>274</v>
      </c>
      <c r="Y244" s="50" t="s">
        <v>275</v>
      </c>
      <c r="Z244" s="50" t="s">
        <v>276</v>
      </c>
      <c r="AB244" s="96" t="s">
        <v>277</v>
      </c>
      <c r="AC244" s="97">
        <v>44855</v>
      </c>
      <c r="AD244" s="96" t="s">
        <v>278</v>
      </c>
      <c r="AE244" s="96" t="s">
        <v>279</v>
      </c>
      <c r="AF244" s="50" t="s">
        <v>280</v>
      </c>
      <c r="AG244" s="50" t="s">
        <v>281</v>
      </c>
      <c r="AH244" s="50" t="s">
        <v>193</v>
      </c>
    </row>
    <row r="245" spans="1:34" ht="75" x14ac:dyDescent="0.25">
      <c r="A245" s="44" t="s">
        <v>282</v>
      </c>
      <c r="B245" s="45" t="s">
        <v>283</v>
      </c>
      <c r="C245" s="50">
        <v>23</v>
      </c>
      <c r="D245" s="50">
        <v>23</v>
      </c>
      <c r="E245" s="50" t="s">
        <v>79</v>
      </c>
      <c r="F245" s="50" t="s">
        <v>80</v>
      </c>
      <c r="G245" s="50">
        <v>39.090000000000003</v>
      </c>
      <c r="H245" s="50" t="s">
        <v>81</v>
      </c>
      <c r="I245" s="96">
        <v>39185</v>
      </c>
      <c r="J245" s="96">
        <v>39185</v>
      </c>
      <c r="K245" s="50" t="s">
        <v>81</v>
      </c>
      <c r="N245" s="50" t="s">
        <v>82</v>
      </c>
      <c r="P245" s="50" t="s">
        <v>81</v>
      </c>
      <c r="Q245" s="96">
        <v>39794</v>
      </c>
      <c r="R245" s="96">
        <v>40732</v>
      </c>
      <c r="S245" s="50" t="s">
        <v>83</v>
      </c>
      <c r="T245" s="50" t="s">
        <v>284</v>
      </c>
      <c r="U245" s="50" t="s">
        <v>85</v>
      </c>
      <c r="V245" s="50" t="s">
        <v>98</v>
      </c>
      <c r="W245" s="50" t="s">
        <v>285</v>
      </c>
      <c r="X245" s="50" t="s">
        <v>286</v>
      </c>
      <c r="Y245" s="50" t="s">
        <v>287</v>
      </c>
      <c r="Z245" s="50" t="s">
        <v>288</v>
      </c>
      <c r="AB245" s="96" t="s">
        <v>289</v>
      </c>
      <c r="AD245" s="96" t="s">
        <v>290</v>
      </c>
      <c r="AE245" s="96">
        <v>44895</v>
      </c>
      <c r="AG245" s="50" t="s">
        <v>281</v>
      </c>
      <c r="AH245" s="50" t="s">
        <v>193</v>
      </c>
    </row>
    <row r="246" spans="1:34" ht="105" x14ac:dyDescent="0.25">
      <c r="A246" s="44" t="s">
        <v>291</v>
      </c>
      <c r="B246" s="45" t="s">
        <v>292</v>
      </c>
      <c r="C246" s="50">
        <v>23</v>
      </c>
      <c r="D246" s="50">
        <v>23</v>
      </c>
      <c r="E246" s="50" t="s">
        <v>79</v>
      </c>
      <c r="F246" s="50" t="s">
        <v>80</v>
      </c>
      <c r="G246" s="50">
        <v>974.83</v>
      </c>
      <c r="H246" s="50" t="s">
        <v>26</v>
      </c>
      <c r="I246" s="96">
        <v>39808</v>
      </c>
      <c r="J246" s="96">
        <v>39808</v>
      </c>
      <c r="K246" s="50" t="s">
        <v>81</v>
      </c>
      <c r="N246" s="50" t="s">
        <v>82</v>
      </c>
      <c r="P246" s="50" t="s">
        <v>81</v>
      </c>
      <c r="Q246" s="96">
        <v>40584</v>
      </c>
      <c r="R246" s="96">
        <v>44050</v>
      </c>
      <c r="S246" s="50" t="s">
        <v>96</v>
      </c>
      <c r="T246" s="166" t="s">
        <v>293</v>
      </c>
      <c r="U246" s="50" t="s">
        <v>85</v>
      </c>
      <c r="V246" s="50" t="s">
        <v>293</v>
      </c>
      <c r="W246" s="50" t="s">
        <v>197</v>
      </c>
      <c r="X246" s="50" t="s">
        <v>198</v>
      </c>
      <c r="Y246" s="50" t="s">
        <v>199</v>
      </c>
      <c r="Z246" s="50" t="s">
        <v>200</v>
      </c>
      <c r="AB246" s="96" t="s">
        <v>294</v>
      </c>
      <c r="AC246" s="97">
        <v>44908</v>
      </c>
      <c r="AD246" s="96" t="s">
        <v>295</v>
      </c>
      <c r="AE246" s="96">
        <v>44985</v>
      </c>
      <c r="AF246" s="50" t="s">
        <v>296</v>
      </c>
      <c r="AG246" s="50" t="s">
        <v>281</v>
      </c>
      <c r="AH246" s="50" t="s">
        <v>193</v>
      </c>
    </row>
    <row r="247" spans="1:34" ht="150" x14ac:dyDescent="0.25">
      <c r="A247" s="44" t="s">
        <v>297</v>
      </c>
      <c r="B247" s="45" t="s">
        <v>298</v>
      </c>
      <c r="C247" s="50">
        <v>23</v>
      </c>
      <c r="D247" s="50">
        <v>23</v>
      </c>
      <c r="E247" s="50" t="s">
        <v>79</v>
      </c>
      <c r="F247" s="50" t="s">
        <v>80</v>
      </c>
      <c r="G247" s="50">
        <v>490.18</v>
      </c>
      <c r="H247" s="50" t="s">
        <v>81</v>
      </c>
      <c r="I247" s="96">
        <v>39808</v>
      </c>
      <c r="J247" s="96">
        <v>39808</v>
      </c>
      <c r="K247" s="50" t="s">
        <v>81</v>
      </c>
      <c r="N247" s="50" t="s">
        <v>82</v>
      </c>
      <c r="P247" s="50" t="s">
        <v>81</v>
      </c>
      <c r="Q247" s="96">
        <v>40935</v>
      </c>
      <c r="R247" s="96">
        <v>41138</v>
      </c>
      <c r="S247" s="50" t="s">
        <v>96</v>
      </c>
      <c r="T247" s="50" t="s">
        <v>299</v>
      </c>
      <c r="U247" s="50" t="s">
        <v>85</v>
      </c>
      <c r="V247" s="50" t="s">
        <v>98</v>
      </c>
      <c r="W247" s="50" t="s">
        <v>300</v>
      </c>
      <c r="X247" s="50" t="s">
        <v>301</v>
      </c>
      <c r="Y247" s="50" t="s">
        <v>302</v>
      </c>
      <c r="Z247" s="50" t="s">
        <v>303</v>
      </c>
      <c r="AC247" s="97">
        <v>44896</v>
      </c>
      <c r="AD247" s="96">
        <v>44504</v>
      </c>
      <c r="AE247" s="96" t="s">
        <v>304</v>
      </c>
      <c r="AF247" s="50" t="s">
        <v>305</v>
      </c>
      <c r="AG247" s="50" t="s">
        <v>281</v>
      </c>
      <c r="AH247" s="50" t="s">
        <v>193</v>
      </c>
    </row>
    <row r="248" spans="1:34" ht="150" x14ac:dyDescent="0.25">
      <c r="A248" s="44" t="s">
        <v>306</v>
      </c>
      <c r="B248" s="45" t="s">
        <v>307</v>
      </c>
      <c r="C248" s="50">
        <v>23</v>
      </c>
      <c r="D248" s="50">
        <v>23</v>
      </c>
      <c r="E248" s="50" t="s">
        <v>79</v>
      </c>
      <c r="F248" s="50" t="s">
        <v>80</v>
      </c>
      <c r="G248" s="50">
        <v>570.62</v>
      </c>
      <c r="H248" s="50" t="s">
        <v>81</v>
      </c>
      <c r="I248" s="96">
        <v>39808</v>
      </c>
      <c r="J248" s="96">
        <v>39808</v>
      </c>
      <c r="K248" s="50" t="s">
        <v>81</v>
      </c>
      <c r="N248" s="50" t="s">
        <v>82</v>
      </c>
      <c r="P248" s="50" t="s">
        <v>81</v>
      </c>
      <c r="Q248" s="96">
        <v>40731</v>
      </c>
      <c r="R248" s="96">
        <v>40654</v>
      </c>
      <c r="S248" s="50" t="s">
        <v>96</v>
      </c>
      <c r="T248" s="50" t="s">
        <v>299</v>
      </c>
      <c r="U248" s="50" t="s">
        <v>85</v>
      </c>
      <c r="V248" s="50" t="s">
        <v>98</v>
      </c>
      <c r="W248" s="50" t="s">
        <v>300</v>
      </c>
      <c r="X248" s="50" t="s">
        <v>301</v>
      </c>
      <c r="Y248" s="50" t="s">
        <v>302</v>
      </c>
      <c r="Z248" s="50" t="s">
        <v>303</v>
      </c>
      <c r="AC248" s="97">
        <v>44896</v>
      </c>
      <c r="AD248" s="96">
        <v>44504</v>
      </c>
      <c r="AE248" s="96">
        <v>44868</v>
      </c>
      <c r="AF248" s="50" t="s">
        <v>305</v>
      </c>
      <c r="AG248" s="50" t="s">
        <v>281</v>
      </c>
      <c r="AH248" s="50" t="s">
        <v>193</v>
      </c>
    </row>
    <row r="249" spans="1:34" ht="255" x14ac:dyDescent="0.25">
      <c r="A249" s="44" t="s">
        <v>308</v>
      </c>
      <c r="B249" s="45" t="s">
        <v>309</v>
      </c>
      <c r="C249" s="50">
        <v>23</v>
      </c>
      <c r="D249" s="50">
        <v>23</v>
      </c>
      <c r="E249" s="50" t="s">
        <v>79</v>
      </c>
      <c r="F249" s="50" t="s">
        <v>80</v>
      </c>
      <c r="G249" s="50">
        <v>1234.55</v>
      </c>
      <c r="H249" s="50" t="s">
        <v>81</v>
      </c>
      <c r="I249" s="96">
        <v>39808</v>
      </c>
      <c r="J249" s="96">
        <v>39808</v>
      </c>
      <c r="K249" s="50" t="s">
        <v>81</v>
      </c>
      <c r="N249" s="50" t="s">
        <v>82</v>
      </c>
      <c r="P249" s="50" t="s">
        <v>81</v>
      </c>
      <c r="Q249" s="96">
        <v>40052</v>
      </c>
      <c r="R249" s="96">
        <v>39877</v>
      </c>
      <c r="S249" s="50" t="s">
        <v>83</v>
      </c>
      <c r="T249" s="50" t="s">
        <v>271</v>
      </c>
      <c r="U249" s="50" t="s">
        <v>85</v>
      </c>
      <c r="V249" s="50" t="s">
        <v>310</v>
      </c>
      <c r="W249" s="50" t="s">
        <v>311</v>
      </c>
      <c r="X249" s="50" t="s">
        <v>312</v>
      </c>
      <c r="Y249" s="50" t="s">
        <v>313</v>
      </c>
      <c r="Z249" s="50" t="s">
        <v>314</v>
      </c>
      <c r="AB249" s="96" t="s">
        <v>315</v>
      </c>
      <c r="AC249" s="97">
        <v>44880</v>
      </c>
      <c r="AD249" s="96" t="s">
        <v>316</v>
      </c>
      <c r="AE249" s="96">
        <v>44868</v>
      </c>
      <c r="AF249" s="50" t="s">
        <v>317</v>
      </c>
      <c r="AG249" s="50" t="s">
        <v>281</v>
      </c>
      <c r="AH249" s="50" t="s">
        <v>193</v>
      </c>
    </row>
    <row r="250" spans="1:34" ht="45" x14ac:dyDescent="0.25">
      <c r="A250" s="44" t="s">
        <v>1265</v>
      </c>
      <c r="B250" s="45" t="s">
        <v>1266</v>
      </c>
      <c r="C250" s="50">
        <v>87</v>
      </c>
      <c r="D250" s="50">
        <v>87</v>
      </c>
      <c r="E250" s="50" t="s">
        <v>79</v>
      </c>
      <c r="F250" s="50" t="s">
        <v>80</v>
      </c>
      <c r="G250" s="50">
        <v>172.47</v>
      </c>
      <c r="H250" s="50" t="s">
        <v>81</v>
      </c>
      <c r="I250" s="96">
        <v>39808</v>
      </c>
      <c r="J250" s="96">
        <v>39808</v>
      </c>
      <c r="K250" s="50" t="s">
        <v>81</v>
      </c>
      <c r="N250" s="50" t="s">
        <v>82</v>
      </c>
      <c r="P250" s="50" t="s">
        <v>81</v>
      </c>
      <c r="Q250" s="96">
        <v>40648</v>
      </c>
      <c r="R250" s="96">
        <v>43073</v>
      </c>
      <c r="S250" s="50" t="s">
        <v>96</v>
      </c>
      <c r="T250" s="50" t="s">
        <v>1267</v>
      </c>
      <c r="U250" s="50" t="s">
        <v>85</v>
      </c>
      <c r="V250" s="167" t="s">
        <v>1268</v>
      </c>
      <c r="W250" s="50" t="s">
        <v>1269</v>
      </c>
      <c r="X250" s="50" t="s">
        <v>951</v>
      </c>
      <c r="Y250" s="50" t="s">
        <v>1270</v>
      </c>
      <c r="Z250" s="50" t="s">
        <v>1271</v>
      </c>
      <c r="AD250" s="96">
        <v>44136</v>
      </c>
      <c r="AE250" s="96">
        <v>45077</v>
      </c>
      <c r="AG250" s="50" t="s">
        <v>1272</v>
      </c>
      <c r="AH250" s="50" t="s">
        <v>193</v>
      </c>
    </row>
    <row r="251" spans="1:34" ht="60" x14ac:dyDescent="0.25">
      <c r="A251" s="44" t="s">
        <v>1273</v>
      </c>
      <c r="B251" s="45" t="s">
        <v>1274</v>
      </c>
      <c r="C251" s="50">
        <v>87</v>
      </c>
      <c r="D251" s="50">
        <v>87</v>
      </c>
      <c r="E251" s="50" t="s">
        <v>79</v>
      </c>
      <c r="F251" s="50" t="s">
        <v>80</v>
      </c>
      <c r="G251" s="50">
        <v>647.58000000000004</v>
      </c>
      <c r="H251" s="50" t="s">
        <v>81</v>
      </c>
      <c r="I251" s="96">
        <v>38951</v>
      </c>
      <c r="J251" s="96">
        <v>42713</v>
      </c>
      <c r="K251" s="50" t="s">
        <v>81</v>
      </c>
      <c r="N251" s="50" t="s">
        <v>82</v>
      </c>
      <c r="P251" s="50" t="s">
        <v>81</v>
      </c>
      <c r="Q251" s="96">
        <v>40648</v>
      </c>
      <c r="R251" s="96">
        <v>43073</v>
      </c>
      <c r="S251" s="50" t="s">
        <v>96</v>
      </c>
      <c r="T251" s="50" t="s">
        <v>1267</v>
      </c>
      <c r="U251" s="50" t="s">
        <v>85</v>
      </c>
      <c r="V251" s="50" t="s">
        <v>98</v>
      </c>
      <c r="W251" s="50" t="s">
        <v>1275</v>
      </c>
      <c r="X251" s="50" t="s">
        <v>1276</v>
      </c>
      <c r="Y251" s="50" t="s">
        <v>1277</v>
      </c>
      <c r="Z251" s="50" t="s">
        <v>329</v>
      </c>
      <c r="AD251" s="96">
        <v>44136</v>
      </c>
      <c r="AE251" s="96">
        <v>45077</v>
      </c>
      <c r="AG251" s="50" t="s">
        <v>1272</v>
      </c>
      <c r="AH251" s="50" t="s">
        <v>193</v>
      </c>
    </row>
    <row r="252" spans="1:34" ht="60" x14ac:dyDescent="0.25">
      <c r="A252" s="44" t="s">
        <v>1278</v>
      </c>
      <c r="B252" s="45" t="s">
        <v>1279</v>
      </c>
      <c r="C252" s="50">
        <v>87</v>
      </c>
      <c r="D252" s="50">
        <v>87</v>
      </c>
      <c r="E252" s="50" t="s">
        <v>79</v>
      </c>
      <c r="F252" s="50" t="s">
        <v>80</v>
      </c>
      <c r="G252" s="50">
        <v>260.02999999999997</v>
      </c>
      <c r="H252" s="50" t="s">
        <v>81</v>
      </c>
      <c r="I252" s="96">
        <v>38951</v>
      </c>
      <c r="J252" s="96">
        <v>42713</v>
      </c>
      <c r="K252" s="50" t="s">
        <v>81</v>
      </c>
      <c r="N252" s="50" t="s">
        <v>82</v>
      </c>
      <c r="P252" s="50" t="s">
        <v>81</v>
      </c>
      <c r="Q252" s="96">
        <v>40648</v>
      </c>
      <c r="R252" s="96">
        <v>43073</v>
      </c>
      <c r="S252" s="50" t="s">
        <v>96</v>
      </c>
      <c r="T252" s="50" t="s">
        <v>1267</v>
      </c>
      <c r="U252" s="50" t="s">
        <v>85</v>
      </c>
      <c r="V252" s="50" t="s">
        <v>98</v>
      </c>
      <c r="W252" s="50" t="s">
        <v>285</v>
      </c>
      <c r="X252" s="50" t="s">
        <v>286</v>
      </c>
      <c r="Y252" s="50" t="s">
        <v>287</v>
      </c>
      <c r="Z252" s="50" t="s">
        <v>288</v>
      </c>
      <c r="AD252" s="96">
        <v>44136</v>
      </c>
      <c r="AE252" s="96">
        <v>45077</v>
      </c>
      <c r="AG252" s="50" t="s">
        <v>1272</v>
      </c>
      <c r="AH252" s="50" t="s">
        <v>193</v>
      </c>
    </row>
    <row r="253" spans="1:34" ht="75" x14ac:dyDescent="0.25">
      <c r="A253" s="44" t="s">
        <v>1280</v>
      </c>
      <c r="B253" s="45" t="s">
        <v>1281</v>
      </c>
      <c r="C253" s="50">
        <v>87</v>
      </c>
      <c r="D253" s="50">
        <v>87</v>
      </c>
      <c r="E253" s="50" t="s">
        <v>79</v>
      </c>
      <c r="F253" s="50" t="s">
        <v>80</v>
      </c>
      <c r="G253" s="50">
        <v>225.67</v>
      </c>
      <c r="H253" s="50" t="s">
        <v>81</v>
      </c>
      <c r="I253" s="96">
        <v>39808</v>
      </c>
      <c r="J253" s="96">
        <v>39808</v>
      </c>
      <c r="K253" s="50" t="s">
        <v>81</v>
      </c>
      <c r="N253" s="50" t="s">
        <v>82</v>
      </c>
      <c r="P253" s="50" t="s">
        <v>81</v>
      </c>
      <c r="Q253" s="96">
        <v>40648</v>
      </c>
      <c r="S253" s="50" t="s">
        <v>83</v>
      </c>
      <c r="T253" s="50" t="s">
        <v>1282</v>
      </c>
      <c r="U253" s="50" t="s">
        <v>85</v>
      </c>
      <c r="V253" s="50" t="s">
        <v>1283</v>
      </c>
      <c r="W253" s="50" t="s">
        <v>1284</v>
      </c>
      <c r="X253" s="50" t="s">
        <v>465</v>
      </c>
      <c r="Y253" s="50" t="s">
        <v>1285</v>
      </c>
      <c r="Z253" s="50" t="s">
        <v>1286</v>
      </c>
      <c r="AC253" s="97" t="s">
        <v>1287</v>
      </c>
      <c r="AD253" s="169"/>
      <c r="AE253" s="169"/>
      <c r="AG253" s="50" t="s">
        <v>1272</v>
      </c>
      <c r="AH253" s="50" t="s">
        <v>193</v>
      </c>
    </row>
    <row r="254" spans="1:34" ht="45" x14ac:dyDescent="0.25">
      <c r="A254" s="44" t="s">
        <v>1288</v>
      </c>
      <c r="B254" s="45" t="s">
        <v>1289</v>
      </c>
      <c r="C254" s="50">
        <v>87</v>
      </c>
      <c r="D254" s="50">
        <v>87</v>
      </c>
      <c r="E254" s="50" t="s">
        <v>79</v>
      </c>
      <c r="F254" s="50" t="s">
        <v>80</v>
      </c>
      <c r="G254" s="50">
        <v>692.42</v>
      </c>
      <c r="H254" s="50" t="s">
        <v>81</v>
      </c>
      <c r="I254" s="96">
        <v>39960</v>
      </c>
      <c r="J254" s="96">
        <v>39960</v>
      </c>
      <c r="K254" s="50" t="s">
        <v>85</v>
      </c>
      <c r="L254" s="50" t="s">
        <v>238</v>
      </c>
      <c r="N254" s="50" t="s">
        <v>82</v>
      </c>
      <c r="P254" s="50" t="s">
        <v>81</v>
      </c>
      <c r="Q254" s="96">
        <v>40648</v>
      </c>
      <c r="R254" s="96">
        <v>43073</v>
      </c>
      <c r="S254" s="50" t="s">
        <v>96</v>
      </c>
      <c r="T254" s="50" t="s">
        <v>1267</v>
      </c>
      <c r="U254" s="50" t="s">
        <v>85</v>
      </c>
      <c r="V254" s="50" t="s">
        <v>240</v>
      </c>
      <c r="W254" s="50" t="s">
        <v>1290</v>
      </c>
      <c r="X254" s="50" t="s">
        <v>1291</v>
      </c>
      <c r="Y254" s="50" t="s">
        <v>1292</v>
      </c>
      <c r="Z254" s="50" t="s">
        <v>1293</v>
      </c>
      <c r="AD254" s="96">
        <v>44136</v>
      </c>
      <c r="AE254" s="96">
        <v>45077</v>
      </c>
      <c r="AG254" s="50" t="s">
        <v>1272</v>
      </c>
      <c r="AH254" s="50" t="s">
        <v>193</v>
      </c>
    </row>
    <row r="255" spans="1:34" ht="210" x14ac:dyDescent="0.25">
      <c r="A255" s="44" t="s">
        <v>1294</v>
      </c>
      <c r="B255" s="49" t="s">
        <v>1295</v>
      </c>
      <c r="C255" s="50">
        <v>87</v>
      </c>
      <c r="D255" s="50">
        <v>87</v>
      </c>
      <c r="E255" s="50" t="s">
        <v>79</v>
      </c>
      <c r="F255" s="50" t="s">
        <v>80</v>
      </c>
      <c r="G255" s="50">
        <v>7.45</v>
      </c>
      <c r="H255" s="50" t="s">
        <v>27</v>
      </c>
      <c r="I255" s="96">
        <v>38951</v>
      </c>
      <c r="J255" s="96">
        <v>38951</v>
      </c>
      <c r="N255" s="50" t="s">
        <v>82</v>
      </c>
      <c r="O255" s="50" t="s">
        <v>1296</v>
      </c>
      <c r="T255" s="50" t="s">
        <v>96</v>
      </c>
      <c r="U255" s="50" t="s">
        <v>27</v>
      </c>
      <c r="AH255" s="50" t="s">
        <v>193</v>
      </c>
    </row>
    <row r="256" spans="1:34" ht="105" x14ac:dyDescent="0.25">
      <c r="A256" s="44" t="s">
        <v>318</v>
      </c>
      <c r="B256" s="45" t="s">
        <v>319</v>
      </c>
      <c r="C256" s="50" t="s">
        <v>320</v>
      </c>
      <c r="D256" s="50">
        <v>23</v>
      </c>
      <c r="E256" s="50" t="s">
        <v>79</v>
      </c>
      <c r="F256" s="50" t="s">
        <v>80</v>
      </c>
      <c r="G256" s="50">
        <v>798.29</v>
      </c>
      <c r="H256" s="50" t="s">
        <v>26</v>
      </c>
      <c r="I256" s="96">
        <v>39808</v>
      </c>
      <c r="J256" s="96">
        <v>39808</v>
      </c>
      <c r="K256" s="50" t="s">
        <v>81</v>
      </c>
      <c r="N256" s="50" t="s">
        <v>82</v>
      </c>
      <c r="P256" s="50" t="s">
        <v>81</v>
      </c>
      <c r="Q256" s="96">
        <v>41142</v>
      </c>
      <c r="R256" s="96">
        <v>43224</v>
      </c>
      <c r="S256" s="50" t="s">
        <v>96</v>
      </c>
      <c r="T256" s="166" t="s">
        <v>293</v>
      </c>
      <c r="U256" s="50" t="s">
        <v>85</v>
      </c>
      <c r="V256" s="50" t="s">
        <v>98</v>
      </c>
      <c r="W256" s="50" t="s">
        <v>285</v>
      </c>
      <c r="X256" s="50" t="s">
        <v>286</v>
      </c>
      <c r="Y256" s="50" t="s">
        <v>287</v>
      </c>
      <c r="Z256" s="50" t="s">
        <v>288</v>
      </c>
      <c r="AB256" s="96" t="s">
        <v>294</v>
      </c>
      <c r="AC256" s="97">
        <v>44908</v>
      </c>
      <c r="AD256" s="96" t="s">
        <v>321</v>
      </c>
      <c r="AE256" s="96" t="s">
        <v>322</v>
      </c>
      <c r="AF256" s="50" t="s">
        <v>323</v>
      </c>
      <c r="AG256" s="50" t="s">
        <v>281</v>
      </c>
      <c r="AH256" s="50" t="s">
        <v>193</v>
      </c>
    </row>
    <row r="257" spans="1:34" ht="409.5" x14ac:dyDescent="0.25">
      <c r="A257" s="44" t="s">
        <v>324</v>
      </c>
      <c r="B257" s="45" t="s">
        <v>325</v>
      </c>
      <c r="C257" s="50" t="s">
        <v>320</v>
      </c>
      <c r="D257" s="50">
        <v>23</v>
      </c>
      <c r="E257" s="50" t="s">
        <v>79</v>
      </c>
      <c r="F257" s="50" t="s">
        <v>80</v>
      </c>
      <c r="G257" s="50">
        <v>5000.58</v>
      </c>
      <c r="H257" s="50" t="s">
        <v>81</v>
      </c>
      <c r="I257" s="96">
        <v>39960</v>
      </c>
      <c r="J257" s="96">
        <v>39960</v>
      </c>
      <c r="K257" s="50" t="s">
        <v>81</v>
      </c>
      <c r="N257" s="50" t="s">
        <v>82</v>
      </c>
      <c r="P257" s="50" t="s">
        <v>81</v>
      </c>
      <c r="Q257" s="96">
        <v>41219</v>
      </c>
      <c r="R257" s="96">
        <v>43425</v>
      </c>
      <c r="S257" s="50" t="s">
        <v>96</v>
      </c>
      <c r="T257" s="50" t="s">
        <v>299</v>
      </c>
      <c r="U257" s="50" t="s">
        <v>85</v>
      </c>
      <c r="V257" s="50" t="s">
        <v>98</v>
      </c>
      <c r="W257" s="50" t="s">
        <v>326</v>
      </c>
      <c r="X257" s="50" t="s">
        <v>327</v>
      </c>
      <c r="Y257" s="50" t="s">
        <v>328</v>
      </c>
      <c r="Z257" s="50" t="s">
        <v>329</v>
      </c>
      <c r="AC257" s="97">
        <v>44890</v>
      </c>
      <c r="AD257" s="96">
        <v>44504</v>
      </c>
      <c r="AE257" s="96" t="s">
        <v>330</v>
      </c>
      <c r="AF257" s="50" t="s">
        <v>331</v>
      </c>
      <c r="AG257" s="50" t="s">
        <v>281</v>
      </c>
      <c r="AH257" s="50" t="s">
        <v>193</v>
      </c>
    </row>
    <row r="258" spans="1:34" ht="45" x14ac:dyDescent="0.25">
      <c r="A258" s="44" t="s">
        <v>1297</v>
      </c>
      <c r="B258" s="45" t="s">
        <v>1298</v>
      </c>
      <c r="C258" s="50" t="s">
        <v>320</v>
      </c>
      <c r="D258" s="50">
        <v>87</v>
      </c>
      <c r="E258" s="50" t="s">
        <v>79</v>
      </c>
      <c r="F258" s="50" t="s">
        <v>80</v>
      </c>
      <c r="G258" s="50">
        <v>3560.54</v>
      </c>
      <c r="H258" s="50" t="s">
        <v>81</v>
      </c>
      <c r="I258" s="96">
        <v>39185</v>
      </c>
      <c r="J258" s="96">
        <v>39185</v>
      </c>
      <c r="K258" s="50" t="s">
        <v>81</v>
      </c>
      <c r="N258" s="50" t="s">
        <v>82</v>
      </c>
      <c r="P258" s="50" t="s">
        <v>81</v>
      </c>
      <c r="Q258" s="96">
        <v>36996</v>
      </c>
      <c r="R258" s="96">
        <v>44899</v>
      </c>
      <c r="S258" s="50" t="s">
        <v>96</v>
      </c>
      <c r="T258" s="50" t="s">
        <v>1267</v>
      </c>
      <c r="U258" s="50" t="s">
        <v>85</v>
      </c>
      <c r="V258" s="50" t="s">
        <v>98</v>
      </c>
      <c r="W258" s="50" t="s">
        <v>1299</v>
      </c>
      <c r="X258" s="50" t="s">
        <v>763</v>
      </c>
      <c r="Y258" s="50" t="s">
        <v>1300</v>
      </c>
      <c r="Z258" s="50" t="s">
        <v>1301</v>
      </c>
      <c r="AD258" s="96">
        <v>44136</v>
      </c>
      <c r="AE258" s="96">
        <v>45077</v>
      </c>
      <c r="AG258" s="50" t="s">
        <v>1272</v>
      </c>
      <c r="AH258" s="50" t="s">
        <v>193</v>
      </c>
    </row>
    <row r="259" spans="1:34" ht="75" x14ac:dyDescent="0.25">
      <c r="A259" s="44" t="s">
        <v>256</v>
      </c>
      <c r="B259" s="45" t="s">
        <v>257</v>
      </c>
      <c r="C259" s="50" t="s">
        <v>258</v>
      </c>
      <c r="D259" s="50">
        <v>19</v>
      </c>
      <c r="E259" s="50" t="s">
        <v>79</v>
      </c>
      <c r="F259" s="50" t="s">
        <v>80</v>
      </c>
      <c r="G259" s="50">
        <v>1317.95</v>
      </c>
      <c r="H259" s="50" t="s">
        <v>26</v>
      </c>
      <c r="I259" s="96">
        <v>39185</v>
      </c>
      <c r="J259" s="96">
        <v>39185</v>
      </c>
      <c r="K259" s="50" t="s">
        <v>85</v>
      </c>
      <c r="M259" s="50" t="s">
        <v>259</v>
      </c>
      <c r="N259" s="50" t="s">
        <v>82</v>
      </c>
      <c r="P259" s="50" t="s">
        <v>81</v>
      </c>
      <c r="Q259" s="96">
        <v>40680</v>
      </c>
      <c r="R259" s="96">
        <v>42775</v>
      </c>
      <c r="S259" s="50" t="s">
        <v>83</v>
      </c>
      <c r="T259" s="50" t="s">
        <v>196</v>
      </c>
      <c r="U259" s="50" t="s">
        <v>85</v>
      </c>
      <c r="V259" s="50" t="s">
        <v>196</v>
      </c>
      <c r="W259" s="50" t="s">
        <v>197</v>
      </c>
      <c r="X259" s="50" t="s">
        <v>198</v>
      </c>
      <c r="Y259" s="50" t="s">
        <v>199</v>
      </c>
      <c r="Z259" s="50" t="s">
        <v>200</v>
      </c>
      <c r="AB259" s="96">
        <v>44250</v>
      </c>
      <c r="AC259" s="97">
        <v>44896</v>
      </c>
      <c r="AD259" s="96">
        <v>44621</v>
      </c>
      <c r="AE259" s="96">
        <v>44985</v>
      </c>
      <c r="AG259" s="50" t="s">
        <v>192</v>
      </c>
      <c r="AH259" s="50" t="s">
        <v>193</v>
      </c>
    </row>
    <row r="260" spans="1:34" ht="45" x14ac:dyDescent="0.25">
      <c r="A260" s="44" t="s">
        <v>1302</v>
      </c>
      <c r="B260" s="45" t="s">
        <v>1303</v>
      </c>
      <c r="C260" s="50" t="s">
        <v>320</v>
      </c>
      <c r="D260" s="50">
        <v>87</v>
      </c>
      <c r="E260" s="50" t="s">
        <v>79</v>
      </c>
      <c r="F260" s="50" t="s">
        <v>80</v>
      </c>
      <c r="G260" s="50">
        <v>439.77</v>
      </c>
      <c r="H260" s="50" t="s">
        <v>81</v>
      </c>
      <c r="I260" s="96">
        <v>38951</v>
      </c>
      <c r="J260" s="96">
        <v>38951</v>
      </c>
      <c r="K260" s="50" t="s">
        <v>81</v>
      </c>
      <c r="N260" s="50" t="s">
        <v>82</v>
      </c>
      <c r="P260" s="50" t="s">
        <v>81</v>
      </c>
      <c r="Q260" s="96">
        <v>40648</v>
      </c>
      <c r="R260" s="96">
        <v>43073</v>
      </c>
      <c r="S260" s="50" t="s">
        <v>96</v>
      </c>
      <c r="T260" s="50" t="s">
        <v>1267</v>
      </c>
      <c r="U260" s="50" t="s">
        <v>85</v>
      </c>
      <c r="V260" s="167" t="s">
        <v>1268</v>
      </c>
      <c r="W260" s="50" t="s">
        <v>1304</v>
      </c>
      <c r="X260" s="50" t="s">
        <v>1305</v>
      </c>
      <c r="Y260" s="50" t="s">
        <v>1306</v>
      </c>
      <c r="Z260" s="50" t="s">
        <v>220</v>
      </c>
      <c r="AD260" s="96">
        <v>44136</v>
      </c>
      <c r="AE260" s="96">
        <v>45077</v>
      </c>
      <c r="AG260" s="50" t="s">
        <v>1272</v>
      </c>
      <c r="AH260" s="50" t="s">
        <v>193</v>
      </c>
    </row>
    <row r="261" spans="1:34" ht="180" x14ac:dyDescent="0.25">
      <c r="A261" s="44" t="s">
        <v>260</v>
      </c>
      <c r="B261" s="45" t="s">
        <v>261</v>
      </c>
      <c r="C261" s="50" t="s">
        <v>262</v>
      </c>
      <c r="D261" s="50">
        <v>19</v>
      </c>
      <c r="E261" s="50" t="s">
        <v>173</v>
      </c>
      <c r="F261" s="50" t="s">
        <v>80</v>
      </c>
      <c r="G261" s="50">
        <v>46020.31</v>
      </c>
      <c r="H261" s="50" t="s">
        <v>26</v>
      </c>
      <c r="I261" s="96">
        <v>38779</v>
      </c>
      <c r="J261" s="96">
        <v>43473</v>
      </c>
      <c r="K261" s="50" t="s">
        <v>81</v>
      </c>
      <c r="N261" s="50" t="s">
        <v>82</v>
      </c>
      <c r="P261" s="50" t="s">
        <v>81</v>
      </c>
      <c r="Q261" s="96">
        <v>41043</v>
      </c>
      <c r="R261" s="96">
        <v>42775</v>
      </c>
      <c r="S261" s="50" t="s">
        <v>96</v>
      </c>
      <c r="T261" s="50" t="s">
        <v>212</v>
      </c>
      <c r="U261" s="50" t="s">
        <v>85</v>
      </c>
      <c r="V261" s="50" t="s">
        <v>114</v>
      </c>
      <c r="W261" s="50" t="s">
        <v>263</v>
      </c>
      <c r="X261" s="50" t="s">
        <v>264</v>
      </c>
      <c r="Y261" s="50" t="s">
        <v>265</v>
      </c>
      <c r="Z261" s="50" t="s">
        <v>266</v>
      </c>
      <c r="AA261" s="50" t="s">
        <v>267</v>
      </c>
      <c r="AB261" s="96" t="s">
        <v>217</v>
      </c>
      <c r="AC261" s="97">
        <v>44603</v>
      </c>
      <c r="AD261" s="96">
        <v>43922</v>
      </c>
      <c r="AE261" s="169">
        <v>45016</v>
      </c>
      <c r="AF261" s="50" t="s">
        <v>268</v>
      </c>
      <c r="AG261" s="50" t="s">
        <v>192</v>
      </c>
      <c r="AH261" s="50" t="s">
        <v>193</v>
      </c>
    </row>
    <row r="262" spans="1:34" ht="409.5" x14ac:dyDescent="0.25">
      <c r="A262" s="44" t="s">
        <v>332</v>
      </c>
      <c r="B262" s="45" t="s">
        <v>333</v>
      </c>
      <c r="C262" s="50">
        <v>23</v>
      </c>
      <c r="D262" s="50">
        <v>23</v>
      </c>
      <c r="E262" s="50" t="s">
        <v>173</v>
      </c>
      <c r="F262" s="50" t="s">
        <v>80</v>
      </c>
      <c r="G262" s="50">
        <v>740.27</v>
      </c>
      <c r="H262" s="50" t="s">
        <v>26</v>
      </c>
      <c r="I262" s="96">
        <v>38779</v>
      </c>
      <c r="J262" s="96">
        <v>43473</v>
      </c>
      <c r="K262" s="50" t="s">
        <v>81</v>
      </c>
      <c r="N262" s="50" t="s">
        <v>82</v>
      </c>
      <c r="P262" s="50" t="s">
        <v>85</v>
      </c>
      <c r="Q262" s="96">
        <v>39986</v>
      </c>
      <c r="R262" s="96">
        <v>39310</v>
      </c>
      <c r="S262" s="50" t="s">
        <v>83</v>
      </c>
      <c r="T262" s="50" t="s">
        <v>271</v>
      </c>
      <c r="U262" s="50" t="s">
        <v>85</v>
      </c>
      <c r="V262" s="50" t="s">
        <v>272</v>
      </c>
      <c r="W262" s="50" t="s">
        <v>273</v>
      </c>
      <c r="X262" s="50" t="s">
        <v>274</v>
      </c>
      <c r="Y262" s="50" t="s">
        <v>275</v>
      </c>
      <c r="Z262" s="50" t="s">
        <v>276</v>
      </c>
      <c r="AB262" s="96" t="s">
        <v>277</v>
      </c>
      <c r="AD262" s="96" t="s">
        <v>334</v>
      </c>
      <c r="AE262" s="96" t="s">
        <v>335</v>
      </c>
      <c r="AF262" s="50" t="s">
        <v>280</v>
      </c>
      <c r="AG262" s="50" t="s">
        <v>281</v>
      </c>
      <c r="AH262" s="50" t="s">
        <v>193</v>
      </c>
    </row>
    <row r="263" spans="1:34" ht="135" x14ac:dyDescent="0.25">
      <c r="A263" s="44" t="s">
        <v>336</v>
      </c>
      <c r="B263" s="45" t="s">
        <v>337</v>
      </c>
      <c r="C263" s="50" t="s">
        <v>338</v>
      </c>
      <c r="D263" s="50">
        <v>23</v>
      </c>
      <c r="E263" s="50" t="s">
        <v>173</v>
      </c>
      <c r="F263" s="50" t="s">
        <v>80</v>
      </c>
      <c r="G263" s="50">
        <v>65967.02</v>
      </c>
      <c r="H263" s="50" t="s">
        <v>26</v>
      </c>
      <c r="I263" s="96">
        <v>38832</v>
      </c>
      <c r="J263" s="96">
        <v>43473</v>
      </c>
      <c r="K263" s="50" t="s">
        <v>81</v>
      </c>
      <c r="N263" s="50" t="s">
        <v>82</v>
      </c>
      <c r="P263" s="50" t="s">
        <v>85</v>
      </c>
      <c r="Q263" s="96">
        <v>40638</v>
      </c>
      <c r="R263" s="96">
        <v>40711</v>
      </c>
      <c r="S263" s="50" t="s">
        <v>83</v>
      </c>
      <c r="T263" s="50" t="s">
        <v>293</v>
      </c>
      <c r="U263" s="50" t="s">
        <v>85</v>
      </c>
      <c r="V263" s="50" t="s">
        <v>293</v>
      </c>
      <c r="W263" s="50" t="s">
        <v>339</v>
      </c>
      <c r="X263" s="50" t="s">
        <v>340</v>
      </c>
      <c r="Y263" s="50" t="s">
        <v>341</v>
      </c>
      <c r="Z263" s="50" t="s">
        <v>342</v>
      </c>
      <c r="AA263" s="50" t="s">
        <v>343</v>
      </c>
      <c r="AB263" s="96" t="s">
        <v>344</v>
      </c>
      <c r="AC263" s="97">
        <v>44908</v>
      </c>
      <c r="AD263" s="96" t="s">
        <v>345</v>
      </c>
      <c r="AE263" s="96" t="s">
        <v>346</v>
      </c>
      <c r="AF263" s="50" t="s">
        <v>323</v>
      </c>
      <c r="AG263" s="50" t="s">
        <v>281</v>
      </c>
      <c r="AH263" s="50" t="s">
        <v>193</v>
      </c>
    </row>
  </sheetData>
  <sortState xmlns:xlrd2="http://schemas.microsoft.com/office/spreadsheetml/2017/richdata2" ref="A3:AH264">
    <sortCondition ref="A3:A264"/>
  </sortState>
  <hyperlinks>
    <hyperlink ref="Y105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7"/>
  <sheetViews>
    <sheetView topLeftCell="A17" zoomScale="96" zoomScaleNormal="96" workbookViewId="0">
      <selection activeCell="A2" sqref="A2:B27"/>
    </sheetView>
  </sheetViews>
  <sheetFormatPr baseColWidth="10" defaultRowHeight="15" x14ac:dyDescent="0.25"/>
  <sheetData>
    <row r="1" spans="1:33" ht="240" x14ac:dyDescent="0.25">
      <c r="A1" s="98" t="s">
        <v>44</v>
      </c>
      <c r="B1" s="98" t="s">
        <v>45</v>
      </c>
      <c r="C1" s="98" t="s">
        <v>46</v>
      </c>
      <c r="D1" s="98" t="s">
        <v>47</v>
      </c>
      <c r="E1" s="98" t="s">
        <v>48</v>
      </c>
      <c r="F1" s="98" t="s">
        <v>49</v>
      </c>
      <c r="G1" s="98" t="s">
        <v>50</v>
      </c>
      <c r="H1" s="98" t="s">
        <v>51</v>
      </c>
      <c r="I1" s="99" t="s">
        <v>52</v>
      </c>
      <c r="J1" s="99" t="s">
        <v>53</v>
      </c>
      <c r="K1" s="98" t="s">
        <v>54</v>
      </c>
      <c r="L1" s="98" t="s">
        <v>55</v>
      </c>
      <c r="M1" s="98" t="s">
        <v>56</v>
      </c>
      <c r="N1" s="98" t="s">
        <v>57</v>
      </c>
      <c r="O1" s="98" t="s">
        <v>58</v>
      </c>
      <c r="P1" s="98" t="s">
        <v>59</v>
      </c>
      <c r="Q1" s="99" t="s">
        <v>60</v>
      </c>
      <c r="R1" s="99" t="s">
        <v>61</v>
      </c>
      <c r="S1" s="98" t="s">
        <v>62</v>
      </c>
      <c r="T1" s="98" t="s">
        <v>63</v>
      </c>
      <c r="U1" s="98" t="s">
        <v>64</v>
      </c>
      <c r="V1" s="98" t="s">
        <v>65</v>
      </c>
      <c r="W1" s="98" t="s">
        <v>45</v>
      </c>
      <c r="X1" s="98" t="s">
        <v>66</v>
      </c>
      <c r="Y1" s="98" t="s">
        <v>67</v>
      </c>
      <c r="Z1" s="98" t="s">
        <v>68</v>
      </c>
      <c r="AA1" s="98" t="s">
        <v>69</v>
      </c>
      <c r="AB1" s="99" t="s">
        <v>70</v>
      </c>
      <c r="AC1" s="99" t="s">
        <v>72</v>
      </c>
      <c r="AD1" s="99" t="s">
        <v>73</v>
      </c>
      <c r="AE1" s="98" t="s">
        <v>74</v>
      </c>
      <c r="AF1" s="98" t="s">
        <v>75</v>
      </c>
      <c r="AG1" s="98" t="s">
        <v>76</v>
      </c>
    </row>
    <row r="2" spans="1:33" ht="210" x14ac:dyDescent="0.25">
      <c r="A2" s="100" t="s">
        <v>1307</v>
      </c>
      <c r="B2" s="101" t="s">
        <v>1308</v>
      </c>
      <c r="C2" s="101">
        <v>17</v>
      </c>
      <c r="D2" s="101">
        <v>17</v>
      </c>
      <c r="E2" s="101" t="s">
        <v>79</v>
      </c>
      <c r="F2" s="101" t="s">
        <v>1309</v>
      </c>
      <c r="G2" s="101">
        <v>3892.6</v>
      </c>
      <c r="H2" s="101" t="s">
        <v>85</v>
      </c>
      <c r="I2" s="102">
        <v>39185</v>
      </c>
      <c r="J2" s="102">
        <v>39185</v>
      </c>
      <c r="K2" s="101" t="s">
        <v>81</v>
      </c>
      <c r="L2" s="101"/>
      <c r="M2" s="101"/>
      <c r="N2" s="101" t="s">
        <v>1310</v>
      </c>
      <c r="O2" s="101" t="s">
        <v>1311</v>
      </c>
      <c r="P2" s="101" t="s">
        <v>85</v>
      </c>
      <c r="Q2" s="102">
        <v>43277</v>
      </c>
      <c r="R2" s="101" t="s">
        <v>1312</v>
      </c>
      <c r="S2" s="101" t="s">
        <v>96</v>
      </c>
      <c r="T2" s="101" t="s">
        <v>1313</v>
      </c>
      <c r="U2" s="101" t="s">
        <v>85</v>
      </c>
      <c r="V2" s="101" t="s">
        <v>1313</v>
      </c>
      <c r="W2" s="101" t="s">
        <v>1314</v>
      </c>
      <c r="X2" s="101" t="s">
        <v>1315</v>
      </c>
      <c r="Y2" s="101" t="s">
        <v>1316</v>
      </c>
      <c r="Z2" s="101" t="s">
        <v>1317</v>
      </c>
      <c r="AA2" s="103"/>
      <c r="AB2" s="103"/>
      <c r="AC2" s="103"/>
      <c r="AD2" s="103"/>
      <c r="AE2" s="103"/>
      <c r="AF2" s="101" t="s">
        <v>1231</v>
      </c>
      <c r="AG2" s="101" t="s">
        <v>93</v>
      </c>
    </row>
    <row r="3" spans="1:33" ht="105" x14ac:dyDescent="0.25">
      <c r="A3" s="100" t="s">
        <v>1318</v>
      </c>
      <c r="B3" s="101" t="s">
        <v>1319</v>
      </c>
      <c r="C3" s="101">
        <v>17</v>
      </c>
      <c r="D3" s="101">
        <v>17</v>
      </c>
      <c r="E3" s="101" t="s">
        <v>79</v>
      </c>
      <c r="F3" s="101" t="s">
        <v>1309</v>
      </c>
      <c r="G3" s="101">
        <v>13604.65</v>
      </c>
      <c r="H3" s="101" t="s">
        <v>85</v>
      </c>
      <c r="I3" s="102">
        <v>39960</v>
      </c>
      <c r="J3" s="102">
        <v>39960</v>
      </c>
      <c r="K3" s="101" t="s">
        <v>81</v>
      </c>
      <c r="L3" s="101"/>
      <c r="M3" s="101"/>
      <c r="N3" s="101" t="s">
        <v>82</v>
      </c>
      <c r="O3" s="101"/>
      <c r="P3" s="101" t="s">
        <v>85</v>
      </c>
      <c r="Q3" s="102">
        <v>40323</v>
      </c>
      <c r="R3" s="102">
        <v>44293</v>
      </c>
      <c r="S3" s="101" t="s">
        <v>83</v>
      </c>
      <c r="T3" s="101" t="s">
        <v>1320</v>
      </c>
      <c r="U3" s="101" t="s">
        <v>85</v>
      </c>
      <c r="V3" s="101" t="s">
        <v>1321</v>
      </c>
      <c r="W3" s="101" t="s">
        <v>1322</v>
      </c>
      <c r="X3" s="101" t="s">
        <v>1323</v>
      </c>
      <c r="Y3" s="101" t="s">
        <v>1324</v>
      </c>
      <c r="Z3" s="101" t="s">
        <v>1325</v>
      </c>
      <c r="AA3" s="101"/>
      <c r="AB3" s="102">
        <v>44448</v>
      </c>
      <c r="AC3" s="102">
        <v>44562</v>
      </c>
      <c r="AD3" s="102">
        <v>45657</v>
      </c>
      <c r="AE3" s="101"/>
      <c r="AF3" s="101" t="s">
        <v>1194</v>
      </c>
      <c r="AG3" s="101" t="s">
        <v>93</v>
      </c>
    </row>
    <row r="4" spans="1:33" ht="105" x14ac:dyDescent="0.25">
      <c r="A4" s="100" t="s">
        <v>1326</v>
      </c>
      <c r="B4" s="101" t="s">
        <v>1327</v>
      </c>
      <c r="C4" s="101">
        <v>17</v>
      </c>
      <c r="D4" s="101">
        <v>17</v>
      </c>
      <c r="E4" s="101" t="s">
        <v>79</v>
      </c>
      <c r="F4" s="101" t="s">
        <v>1309</v>
      </c>
      <c r="G4" s="101">
        <v>10722.68</v>
      </c>
      <c r="H4" s="101" t="s">
        <v>85</v>
      </c>
      <c r="I4" s="102">
        <v>39960</v>
      </c>
      <c r="J4" s="102">
        <v>39960</v>
      </c>
      <c r="K4" s="101" t="s">
        <v>81</v>
      </c>
      <c r="L4" s="101"/>
      <c r="M4" s="101"/>
      <c r="N4" s="101" t="s">
        <v>82</v>
      </c>
      <c r="O4" s="101"/>
      <c r="P4" s="101" t="s">
        <v>85</v>
      </c>
      <c r="Q4" s="102">
        <v>41673</v>
      </c>
      <c r="R4" s="102">
        <v>44293</v>
      </c>
      <c r="S4" s="101" t="s">
        <v>83</v>
      </c>
      <c r="T4" s="101" t="s">
        <v>1320</v>
      </c>
      <c r="U4" s="101" t="s">
        <v>85</v>
      </c>
      <c r="V4" s="101" t="s">
        <v>1321</v>
      </c>
      <c r="W4" s="101" t="s">
        <v>1328</v>
      </c>
      <c r="X4" s="101" t="s">
        <v>148</v>
      </c>
      <c r="Y4" s="101" t="s">
        <v>1329</v>
      </c>
      <c r="Z4" s="101" t="s">
        <v>1330</v>
      </c>
      <c r="AA4" s="101"/>
      <c r="AB4" s="102">
        <v>44448</v>
      </c>
      <c r="AC4" s="102">
        <v>44562</v>
      </c>
      <c r="AD4" s="102">
        <v>45657</v>
      </c>
      <c r="AE4" s="101"/>
      <c r="AF4" s="101" t="s">
        <v>1175</v>
      </c>
      <c r="AG4" s="101" t="s">
        <v>93</v>
      </c>
    </row>
    <row r="5" spans="1:33" ht="105" x14ac:dyDescent="0.25">
      <c r="A5" s="100" t="s">
        <v>1331</v>
      </c>
      <c r="B5" s="101" t="s">
        <v>1332</v>
      </c>
      <c r="C5" s="101">
        <v>17</v>
      </c>
      <c r="D5" s="101">
        <v>17</v>
      </c>
      <c r="E5" s="101" t="s">
        <v>79</v>
      </c>
      <c r="F5" s="101" t="s">
        <v>1309</v>
      </c>
      <c r="G5" s="101">
        <v>26140.87</v>
      </c>
      <c r="H5" s="101" t="s">
        <v>85</v>
      </c>
      <c r="I5" s="102">
        <v>39960</v>
      </c>
      <c r="J5" s="102">
        <v>39960</v>
      </c>
      <c r="K5" s="101" t="s">
        <v>81</v>
      </c>
      <c r="L5" s="101"/>
      <c r="M5" s="101"/>
      <c r="N5" s="101" t="s">
        <v>82</v>
      </c>
      <c r="O5" s="101"/>
      <c r="P5" s="101" t="s">
        <v>85</v>
      </c>
      <c r="Q5" s="102">
        <v>41337</v>
      </c>
      <c r="R5" s="102">
        <v>44293</v>
      </c>
      <c r="S5" s="101" t="s">
        <v>83</v>
      </c>
      <c r="T5" s="101" t="s">
        <v>1333</v>
      </c>
      <c r="U5" s="101" t="s">
        <v>85</v>
      </c>
      <c r="V5" s="101" t="s">
        <v>1334</v>
      </c>
      <c r="W5" s="101" t="s">
        <v>1335</v>
      </c>
      <c r="X5" s="101" t="s">
        <v>1336</v>
      </c>
      <c r="Y5" s="101" t="s">
        <v>1337</v>
      </c>
      <c r="Z5" s="101" t="s">
        <v>1338</v>
      </c>
      <c r="AA5" s="101"/>
      <c r="AB5" s="102">
        <v>43794</v>
      </c>
      <c r="AC5" s="102">
        <v>43831</v>
      </c>
      <c r="AD5" s="102">
        <v>44926</v>
      </c>
      <c r="AE5" s="101"/>
      <c r="AF5" s="101" t="s">
        <v>1253</v>
      </c>
      <c r="AG5" s="101" t="s">
        <v>93</v>
      </c>
    </row>
    <row r="6" spans="1:33" ht="105" x14ac:dyDescent="0.25">
      <c r="A6" s="100" t="s">
        <v>1339</v>
      </c>
      <c r="B6" s="101" t="s">
        <v>1340</v>
      </c>
      <c r="C6" s="101">
        <v>17</v>
      </c>
      <c r="D6" s="101">
        <v>17</v>
      </c>
      <c r="E6" s="101" t="s">
        <v>79</v>
      </c>
      <c r="F6" s="101" t="s">
        <v>1309</v>
      </c>
      <c r="G6" s="101">
        <v>14007.02</v>
      </c>
      <c r="H6" s="101" t="s">
        <v>85</v>
      </c>
      <c r="I6" s="102">
        <v>38938</v>
      </c>
      <c r="J6" s="102">
        <v>38938</v>
      </c>
      <c r="K6" s="101" t="s">
        <v>81</v>
      </c>
      <c r="L6" s="101"/>
      <c r="M6" s="101"/>
      <c r="N6" s="101" t="s">
        <v>82</v>
      </c>
      <c r="O6" s="101"/>
      <c r="P6" s="101" t="s">
        <v>85</v>
      </c>
      <c r="Q6" s="102">
        <v>41337</v>
      </c>
      <c r="R6" s="102">
        <v>44293</v>
      </c>
      <c r="S6" s="101" t="s">
        <v>83</v>
      </c>
      <c r="T6" s="101" t="s">
        <v>1333</v>
      </c>
      <c r="U6" s="101" t="s">
        <v>85</v>
      </c>
      <c r="V6" s="101" t="s">
        <v>1334</v>
      </c>
      <c r="W6" s="101" t="s">
        <v>1235</v>
      </c>
      <c r="X6" s="101" t="s">
        <v>1236</v>
      </c>
      <c r="Y6" s="101" t="s">
        <v>1237</v>
      </c>
      <c r="Z6" s="101" t="s">
        <v>1238</v>
      </c>
      <c r="AA6" s="101"/>
      <c r="AB6" s="102">
        <v>43794</v>
      </c>
      <c r="AC6" s="102">
        <v>43831</v>
      </c>
      <c r="AD6" s="102">
        <v>44926</v>
      </c>
      <c r="AE6" s="101"/>
      <c r="AF6" s="101" t="s">
        <v>1194</v>
      </c>
      <c r="AG6" s="101" t="s">
        <v>93</v>
      </c>
    </row>
    <row r="7" spans="1:33" ht="90" x14ac:dyDescent="0.25">
      <c r="A7" s="100" t="s">
        <v>1341</v>
      </c>
      <c r="B7" s="101" t="s">
        <v>1342</v>
      </c>
      <c r="C7" s="101">
        <v>17</v>
      </c>
      <c r="D7" s="101">
        <v>17</v>
      </c>
      <c r="E7" s="101" t="s">
        <v>79</v>
      </c>
      <c r="F7" s="101" t="s">
        <v>1309</v>
      </c>
      <c r="G7" s="101">
        <v>11564.63</v>
      </c>
      <c r="H7" s="101" t="s">
        <v>85</v>
      </c>
      <c r="I7" s="102">
        <v>39031</v>
      </c>
      <c r="J7" s="102">
        <v>39031</v>
      </c>
      <c r="K7" s="101" t="s">
        <v>81</v>
      </c>
      <c r="L7" s="101"/>
      <c r="M7" s="101"/>
      <c r="N7" s="101" t="s">
        <v>82</v>
      </c>
      <c r="O7" s="101"/>
      <c r="P7" s="101" t="s">
        <v>85</v>
      </c>
      <c r="Q7" s="102">
        <v>43602</v>
      </c>
      <c r="R7" s="102">
        <v>43271</v>
      </c>
      <c r="S7" s="101" t="s">
        <v>83</v>
      </c>
      <c r="T7" s="101" t="s">
        <v>1197</v>
      </c>
      <c r="U7" s="101" t="s">
        <v>85</v>
      </c>
      <c r="V7" s="101" t="s">
        <v>1343</v>
      </c>
      <c r="W7" s="101" t="s">
        <v>1199</v>
      </c>
      <c r="X7" s="101" t="s">
        <v>1200</v>
      </c>
      <c r="Y7" s="101" t="s">
        <v>1201</v>
      </c>
      <c r="Z7" s="101" t="s">
        <v>1202</v>
      </c>
      <c r="AA7" s="101"/>
      <c r="AB7" s="102">
        <v>44102</v>
      </c>
      <c r="AC7" s="102">
        <v>44197</v>
      </c>
      <c r="AD7" s="102">
        <v>45291</v>
      </c>
      <c r="AE7" s="101"/>
      <c r="AF7" s="101" t="s">
        <v>1253</v>
      </c>
      <c r="AG7" s="101" t="s">
        <v>93</v>
      </c>
    </row>
    <row r="8" spans="1:33" ht="105" x14ac:dyDescent="0.25">
      <c r="A8" s="100" t="s">
        <v>1344</v>
      </c>
      <c r="B8" s="101" t="s">
        <v>1345</v>
      </c>
      <c r="C8" s="101" t="s">
        <v>1346</v>
      </c>
      <c r="D8" s="101" t="s">
        <v>1347</v>
      </c>
      <c r="E8" s="101" t="s">
        <v>79</v>
      </c>
      <c r="F8" s="101" t="s">
        <v>1309</v>
      </c>
      <c r="G8" s="101">
        <v>20325.650000000001</v>
      </c>
      <c r="H8" s="101" t="s">
        <v>85</v>
      </c>
      <c r="I8" s="102">
        <v>39185</v>
      </c>
      <c r="J8" s="102">
        <v>39185</v>
      </c>
      <c r="K8" s="101" t="s">
        <v>81</v>
      </c>
      <c r="L8" s="101"/>
      <c r="M8" s="101"/>
      <c r="N8" s="101" t="s">
        <v>82</v>
      </c>
      <c r="O8" s="101" t="s">
        <v>1348</v>
      </c>
      <c r="P8" s="101" t="s">
        <v>85</v>
      </c>
      <c r="Q8" s="102">
        <v>37986</v>
      </c>
      <c r="R8" s="101" t="s">
        <v>1349</v>
      </c>
      <c r="S8" s="101" t="s">
        <v>96</v>
      </c>
      <c r="T8" s="101" t="s">
        <v>1350</v>
      </c>
      <c r="U8" s="101" t="s">
        <v>85</v>
      </c>
      <c r="V8" s="101" t="s">
        <v>1351</v>
      </c>
      <c r="W8" s="101" t="s">
        <v>1352</v>
      </c>
      <c r="X8" s="101" t="s">
        <v>1353</v>
      </c>
      <c r="Y8" s="101" t="s">
        <v>1354</v>
      </c>
      <c r="Z8" s="101" t="s">
        <v>1355</v>
      </c>
      <c r="AA8" s="101"/>
      <c r="AB8" s="103"/>
      <c r="AC8" s="103"/>
      <c r="AD8" s="103"/>
      <c r="AE8" s="101"/>
      <c r="AF8" s="101" t="s">
        <v>806</v>
      </c>
      <c r="AG8" s="101" t="s">
        <v>93</v>
      </c>
    </row>
    <row r="9" spans="1:33" ht="120" x14ac:dyDescent="0.25">
      <c r="A9" s="100" t="s">
        <v>1356</v>
      </c>
      <c r="B9" s="101" t="s">
        <v>1357</v>
      </c>
      <c r="C9" s="101" t="s">
        <v>1358</v>
      </c>
      <c r="D9" s="101">
        <v>17</v>
      </c>
      <c r="E9" s="101" t="s">
        <v>79</v>
      </c>
      <c r="F9" s="101" t="s">
        <v>1309</v>
      </c>
      <c r="G9" s="101">
        <v>456270.82</v>
      </c>
      <c r="H9" s="101" t="s">
        <v>85</v>
      </c>
      <c r="I9" s="102">
        <v>41933</v>
      </c>
      <c r="J9" s="102">
        <v>41933</v>
      </c>
      <c r="K9" s="101" t="s">
        <v>81</v>
      </c>
      <c r="L9" s="101"/>
      <c r="M9" s="101"/>
      <c r="N9" s="101" t="s">
        <v>82</v>
      </c>
      <c r="O9" s="101"/>
      <c r="P9" s="101" t="s">
        <v>85</v>
      </c>
      <c r="Q9" s="101" t="s">
        <v>1359</v>
      </c>
      <c r="R9" s="101" t="s">
        <v>1360</v>
      </c>
      <c r="S9" s="101" t="s">
        <v>96</v>
      </c>
      <c r="T9" s="101" t="s">
        <v>1313</v>
      </c>
      <c r="U9" s="101"/>
      <c r="V9" s="101" t="s">
        <v>1313</v>
      </c>
      <c r="W9" s="101" t="s">
        <v>1314</v>
      </c>
      <c r="X9" s="101" t="s">
        <v>1315</v>
      </c>
      <c r="Y9" s="101" t="s">
        <v>1316</v>
      </c>
      <c r="Z9" s="101" t="s">
        <v>1317</v>
      </c>
      <c r="AA9" s="103"/>
      <c r="AB9" s="103"/>
      <c r="AC9" s="103"/>
      <c r="AD9" s="103"/>
      <c r="AE9" s="103"/>
      <c r="AF9" s="101" t="s">
        <v>1175</v>
      </c>
      <c r="AG9" s="101" t="s">
        <v>1361</v>
      </c>
    </row>
    <row r="10" spans="1:33" ht="210" x14ac:dyDescent="0.25">
      <c r="A10" s="100" t="s">
        <v>1362</v>
      </c>
      <c r="B10" s="101" t="s">
        <v>1363</v>
      </c>
      <c r="C10" s="101">
        <v>17</v>
      </c>
      <c r="D10" s="101">
        <v>17</v>
      </c>
      <c r="E10" s="101" t="s">
        <v>173</v>
      </c>
      <c r="F10" s="101" t="s">
        <v>1309</v>
      </c>
      <c r="G10" s="101">
        <v>4464.12</v>
      </c>
      <c r="H10" s="101" t="s">
        <v>85</v>
      </c>
      <c r="I10" s="102">
        <v>31685</v>
      </c>
      <c r="J10" s="102">
        <v>38174</v>
      </c>
      <c r="K10" s="101" t="s">
        <v>81</v>
      </c>
      <c r="L10" s="101"/>
      <c r="M10" s="101"/>
      <c r="N10" s="101" t="s">
        <v>1310</v>
      </c>
      <c r="O10" s="101" t="s">
        <v>1311</v>
      </c>
      <c r="P10" s="101" t="s">
        <v>85</v>
      </c>
      <c r="Q10" s="102">
        <v>43277</v>
      </c>
      <c r="R10" s="101" t="s">
        <v>1312</v>
      </c>
      <c r="S10" s="101" t="s">
        <v>96</v>
      </c>
      <c r="T10" s="101" t="s">
        <v>1313</v>
      </c>
      <c r="U10" s="101" t="s">
        <v>85</v>
      </c>
      <c r="V10" s="101" t="s">
        <v>1313</v>
      </c>
      <c r="W10" s="101" t="s">
        <v>1314</v>
      </c>
      <c r="X10" s="101" t="s">
        <v>1315</v>
      </c>
      <c r="Y10" s="101" t="s">
        <v>1316</v>
      </c>
      <c r="Z10" s="101" t="s">
        <v>1317</v>
      </c>
      <c r="AA10" s="103"/>
      <c r="AB10" s="103"/>
      <c r="AC10" s="103"/>
      <c r="AD10" s="103"/>
      <c r="AE10" s="103"/>
      <c r="AF10" s="101" t="s">
        <v>1231</v>
      </c>
      <c r="AG10" s="101" t="s">
        <v>93</v>
      </c>
    </row>
    <row r="11" spans="1:33" ht="105" x14ac:dyDescent="0.25">
      <c r="A11" s="100" t="s">
        <v>1364</v>
      </c>
      <c r="B11" s="101" t="s">
        <v>1365</v>
      </c>
      <c r="C11" s="101">
        <v>17</v>
      </c>
      <c r="D11" s="101">
        <v>17</v>
      </c>
      <c r="E11" s="101" t="s">
        <v>173</v>
      </c>
      <c r="F11" s="101" t="s">
        <v>1309</v>
      </c>
      <c r="G11" s="101">
        <v>13604.92</v>
      </c>
      <c r="H11" s="101" t="s">
        <v>85</v>
      </c>
      <c r="I11" s="102">
        <v>31685</v>
      </c>
      <c r="J11" s="102">
        <v>39206</v>
      </c>
      <c r="K11" s="101" t="s">
        <v>81</v>
      </c>
      <c r="L11" s="101"/>
      <c r="M11" s="101"/>
      <c r="N11" s="101" t="s">
        <v>82</v>
      </c>
      <c r="O11" s="101"/>
      <c r="P11" s="101" t="s">
        <v>85</v>
      </c>
      <c r="Q11" s="102">
        <v>40323</v>
      </c>
      <c r="R11" s="102">
        <v>44293</v>
      </c>
      <c r="S11" s="101" t="s">
        <v>83</v>
      </c>
      <c r="T11" s="101" t="s">
        <v>1320</v>
      </c>
      <c r="U11" s="101" t="s">
        <v>85</v>
      </c>
      <c r="V11" s="101" t="s">
        <v>1321</v>
      </c>
      <c r="W11" s="101" t="s">
        <v>1322</v>
      </c>
      <c r="X11" s="101" t="s">
        <v>1323</v>
      </c>
      <c r="Y11" s="101" t="s">
        <v>1324</v>
      </c>
      <c r="Z11" s="101" t="s">
        <v>1325</v>
      </c>
      <c r="AA11" s="101"/>
      <c r="AB11" s="102">
        <v>44448</v>
      </c>
      <c r="AC11" s="102">
        <v>44562</v>
      </c>
      <c r="AD11" s="102">
        <v>45657</v>
      </c>
      <c r="AE11" s="101"/>
      <c r="AF11" s="101" t="s">
        <v>1175</v>
      </c>
      <c r="AG11" s="101" t="s">
        <v>93</v>
      </c>
    </row>
    <row r="12" spans="1:33" ht="105" x14ac:dyDescent="0.25">
      <c r="A12" s="100" t="s">
        <v>1366</v>
      </c>
      <c r="B12" s="101" t="s">
        <v>1367</v>
      </c>
      <c r="C12" s="101">
        <v>17</v>
      </c>
      <c r="D12" s="101">
        <v>17</v>
      </c>
      <c r="E12" s="101" t="s">
        <v>173</v>
      </c>
      <c r="F12" s="101" t="s">
        <v>1309</v>
      </c>
      <c r="G12" s="101">
        <v>26140.86</v>
      </c>
      <c r="H12" s="101" t="s">
        <v>85</v>
      </c>
      <c r="I12" s="102">
        <v>32202</v>
      </c>
      <c r="J12" s="102">
        <v>38174</v>
      </c>
      <c r="K12" s="101" t="s">
        <v>81</v>
      </c>
      <c r="L12" s="101"/>
      <c r="M12" s="101"/>
      <c r="N12" s="101" t="s">
        <v>82</v>
      </c>
      <c r="O12" s="101"/>
      <c r="P12" s="101" t="s">
        <v>85</v>
      </c>
      <c r="Q12" s="102">
        <v>41337</v>
      </c>
      <c r="R12" s="102">
        <v>44293</v>
      </c>
      <c r="S12" s="101" t="s">
        <v>83</v>
      </c>
      <c r="T12" s="101" t="s">
        <v>1333</v>
      </c>
      <c r="U12" s="101" t="s">
        <v>85</v>
      </c>
      <c r="V12" s="101" t="s">
        <v>1334</v>
      </c>
      <c r="W12" s="101" t="s">
        <v>1235</v>
      </c>
      <c r="X12" s="101" t="s">
        <v>1236</v>
      </c>
      <c r="Y12" s="101" t="s">
        <v>1337</v>
      </c>
      <c r="Z12" s="101" t="s">
        <v>1338</v>
      </c>
      <c r="AA12" s="101"/>
      <c r="AB12" s="102">
        <v>43794</v>
      </c>
      <c r="AC12" s="102">
        <v>43831</v>
      </c>
      <c r="AD12" s="102">
        <v>44926</v>
      </c>
      <c r="AE12" s="101"/>
      <c r="AF12" s="101" t="s">
        <v>1194</v>
      </c>
      <c r="AG12" s="101" t="s">
        <v>93</v>
      </c>
    </row>
    <row r="13" spans="1:33" ht="105" x14ac:dyDescent="0.25">
      <c r="A13" s="100" t="s">
        <v>1368</v>
      </c>
      <c r="B13" s="101" t="s">
        <v>1369</v>
      </c>
      <c r="C13" s="101" t="s">
        <v>1346</v>
      </c>
      <c r="D13" s="101" t="s">
        <v>1347</v>
      </c>
      <c r="E13" s="101" t="s">
        <v>173</v>
      </c>
      <c r="F13" s="101" t="s">
        <v>1309</v>
      </c>
      <c r="G13" s="101">
        <v>68196.84</v>
      </c>
      <c r="H13" s="101" t="s">
        <v>26</v>
      </c>
      <c r="I13" s="102">
        <v>35185</v>
      </c>
      <c r="J13" s="102">
        <v>37978</v>
      </c>
      <c r="K13" s="101" t="s">
        <v>81</v>
      </c>
      <c r="L13" s="101"/>
      <c r="M13" s="101"/>
      <c r="N13" s="101" t="s">
        <v>82</v>
      </c>
      <c r="O13" s="101" t="s">
        <v>1348</v>
      </c>
      <c r="P13" s="101" t="s">
        <v>85</v>
      </c>
      <c r="Q13" s="102">
        <v>37986</v>
      </c>
      <c r="R13" s="101" t="s">
        <v>1349</v>
      </c>
      <c r="S13" s="101" t="s">
        <v>96</v>
      </c>
      <c r="T13" s="101" t="s">
        <v>1350</v>
      </c>
      <c r="U13" s="101" t="s">
        <v>85</v>
      </c>
      <c r="V13" s="101" t="s">
        <v>1351</v>
      </c>
      <c r="W13" s="101" t="s">
        <v>1370</v>
      </c>
      <c r="X13" s="101" t="s">
        <v>1371</v>
      </c>
      <c r="Y13" s="101" t="s">
        <v>1354</v>
      </c>
      <c r="Z13" s="101" t="s">
        <v>1355</v>
      </c>
      <c r="AA13" s="101"/>
      <c r="AB13" s="103"/>
      <c r="AC13" s="103"/>
      <c r="AD13" s="103"/>
      <c r="AE13" s="101"/>
      <c r="AF13" s="101" t="s">
        <v>806</v>
      </c>
      <c r="AG13" s="101" t="s">
        <v>93</v>
      </c>
    </row>
    <row r="14" spans="1:33" ht="90" x14ac:dyDescent="0.25">
      <c r="A14" s="100" t="s">
        <v>1372</v>
      </c>
      <c r="B14" s="101" t="s">
        <v>1373</v>
      </c>
      <c r="C14" s="101">
        <v>17</v>
      </c>
      <c r="D14" s="101">
        <v>17</v>
      </c>
      <c r="E14" s="101" t="s">
        <v>173</v>
      </c>
      <c r="F14" s="101" t="s">
        <v>1309</v>
      </c>
      <c r="G14" s="101">
        <v>3328.92</v>
      </c>
      <c r="H14" s="101" t="s">
        <v>85</v>
      </c>
      <c r="I14" s="102">
        <v>38174</v>
      </c>
      <c r="J14" s="102">
        <v>38174</v>
      </c>
      <c r="K14" s="101" t="s">
        <v>81</v>
      </c>
      <c r="L14" s="101"/>
      <c r="M14" s="101"/>
      <c r="N14" s="101" t="s">
        <v>82</v>
      </c>
      <c r="O14" s="101"/>
      <c r="P14" s="101" t="s">
        <v>85</v>
      </c>
      <c r="Q14" s="102">
        <v>43291</v>
      </c>
      <c r="R14" s="102">
        <v>43271</v>
      </c>
      <c r="S14" s="101" t="s">
        <v>83</v>
      </c>
      <c r="T14" s="101" t="s">
        <v>1197</v>
      </c>
      <c r="U14" s="101" t="s">
        <v>85</v>
      </c>
      <c r="V14" s="101" t="s">
        <v>1343</v>
      </c>
      <c r="W14" s="101" t="s">
        <v>1199</v>
      </c>
      <c r="X14" s="101" t="s">
        <v>1200</v>
      </c>
      <c r="Y14" s="101" t="s">
        <v>1201</v>
      </c>
      <c r="Z14" s="101" t="s">
        <v>1202</v>
      </c>
      <c r="AA14" s="101"/>
      <c r="AB14" s="102">
        <v>44102</v>
      </c>
      <c r="AC14" s="102">
        <v>44197</v>
      </c>
      <c r="AD14" s="102">
        <v>45291</v>
      </c>
      <c r="AE14" s="101"/>
      <c r="AF14" s="101" t="s">
        <v>1374</v>
      </c>
      <c r="AG14" s="101" t="s">
        <v>93</v>
      </c>
    </row>
    <row r="15" spans="1:33" ht="105" x14ac:dyDescent="0.25">
      <c r="A15" s="100" t="s">
        <v>1375</v>
      </c>
      <c r="B15" s="101" t="s">
        <v>1376</v>
      </c>
      <c r="C15" s="101">
        <v>17</v>
      </c>
      <c r="D15" s="101">
        <v>17</v>
      </c>
      <c r="E15" s="101" t="s">
        <v>173</v>
      </c>
      <c r="F15" s="101" t="s">
        <v>1309</v>
      </c>
      <c r="G15" s="101">
        <v>14007.43</v>
      </c>
      <c r="H15" s="101" t="s">
        <v>85</v>
      </c>
      <c r="I15" s="102">
        <v>38174</v>
      </c>
      <c r="J15" s="102">
        <v>38174</v>
      </c>
      <c r="K15" s="101" t="s">
        <v>81</v>
      </c>
      <c r="L15" s="101"/>
      <c r="M15" s="101"/>
      <c r="N15" s="101" t="s">
        <v>82</v>
      </c>
      <c r="O15" s="101"/>
      <c r="P15" s="101" t="s">
        <v>85</v>
      </c>
      <c r="Q15" s="102">
        <v>41337</v>
      </c>
      <c r="R15" s="102">
        <v>44293</v>
      </c>
      <c r="S15" s="101" t="s">
        <v>83</v>
      </c>
      <c r="T15" s="101" t="s">
        <v>1333</v>
      </c>
      <c r="U15" s="101" t="s">
        <v>85</v>
      </c>
      <c r="V15" s="101" t="s">
        <v>1334</v>
      </c>
      <c r="W15" s="101" t="s">
        <v>1235</v>
      </c>
      <c r="X15" s="101" t="s">
        <v>1236</v>
      </c>
      <c r="Y15" s="101" t="s">
        <v>1237</v>
      </c>
      <c r="Z15" s="101" t="s">
        <v>1238</v>
      </c>
      <c r="AA15" s="101"/>
      <c r="AB15" s="102">
        <v>43794</v>
      </c>
      <c r="AC15" s="102">
        <v>43831</v>
      </c>
      <c r="AD15" s="102">
        <v>44926</v>
      </c>
      <c r="AE15" s="101"/>
      <c r="AF15" s="101" t="s">
        <v>1231</v>
      </c>
      <c r="AG15" s="101" t="s">
        <v>93</v>
      </c>
    </row>
    <row r="16" spans="1:33" ht="105" x14ac:dyDescent="0.25">
      <c r="A16" s="100" t="s">
        <v>1377</v>
      </c>
      <c r="B16" s="101" t="s">
        <v>1378</v>
      </c>
      <c r="C16" s="101">
        <v>17</v>
      </c>
      <c r="D16" s="101">
        <v>17</v>
      </c>
      <c r="E16" s="101" t="s">
        <v>173</v>
      </c>
      <c r="F16" s="101" t="s">
        <v>1309</v>
      </c>
      <c r="G16" s="101">
        <v>10722.25</v>
      </c>
      <c r="H16" s="101" t="s">
        <v>85</v>
      </c>
      <c r="I16" s="102">
        <v>38174</v>
      </c>
      <c r="J16" s="102">
        <v>38174</v>
      </c>
      <c r="K16" s="101" t="s">
        <v>81</v>
      </c>
      <c r="L16" s="101"/>
      <c r="M16" s="101"/>
      <c r="N16" s="101" t="s">
        <v>82</v>
      </c>
      <c r="O16" s="101"/>
      <c r="P16" s="101" t="s">
        <v>85</v>
      </c>
      <c r="Q16" s="102">
        <v>41673</v>
      </c>
      <c r="R16" s="102">
        <v>44293</v>
      </c>
      <c r="S16" s="101" t="s">
        <v>83</v>
      </c>
      <c r="T16" s="101" t="s">
        <v>1320</v>
      </c>
      <c r="U16" s="101" t="s">
        <v>85</v>
      </c>
      <c r="V16" s="101" t="s">
        <v>1321</v>
      </c>
      <c r="W16" s="101" t="s">
        <v>1328</v>
      </c>
      <c r="X16" s="101" t="s">
        <v>148</v>
      </c>
      <c r="Y16" s="101" t="s">
        <v>1329</v>
      </c>
      <c r="Z16" s="101" t="s">
        <v>1330</v>
      </c>
      <c r="AA16" s="101"/>
      <c r="AB16" s="102">
        <v>44448</v>
      </c>
      <c r="AC16" s="102">
        <v>44562</v>
      </c>
      <c r="AD16" s="102">
        <v>45657</v>
      </c>
      <c r="AE16" s="101"/>
      <c r="AF16" s="101" t="s">
        <v>1231</v>
      </c>
      <c r="AG16" s="101" t="s">
        <v>93</v>
      </c>
    </row>
    <row r="17" spans="1:33" ht="120" x14ac:dyDescent="0.25">
      <c r="A17" s="100" t="s">
        <v>1379</v>
      </c>
      <c r="B17" s="101" t="s">
        <v>1380</v>
      </c>
      <c r="C17" s="101" t="s">
        <v>1358</v>
      </c>
      <c r="D17" s="101">
        <v>17</v>
      </c>
      <c r="E17" s="101" t="s">
        <v>173</v>
      </c>
      <c r="F17" s="101" t="s">
        <v>1309</v>
      </c>
      <c r="G17" s="101">
        <v>819383.17</v>
      </c>
      <c r="H17" s="101" t="s">
        <v>85</v>
      </c>
      <c r="I17" s="102">
        <v>39751</v>
      </c>
      <c r="J17" s="102">
        <v>39751</v>
      </c>
      <c r="K17" s="101" t="s">
        <v>81</v>
      </c>
      <c r="L17" s="101"/>
      <c r="M17" s="101"/>
      <c r="N17" s="101" t="s">
        <v>82</v>
      </c>
      <c r="O17" s="101"/>
      <c r="P17" s="101" t="s">
        <v>85</v>
      </c>
      <c r="Q17" s="101" t="s">
        <v>1359</v>
      </c>
      <c r="R17" s="101" t="s">
        <v>1360</v>
      </c>
      <c r="S17" s="101" t="s">
        <v>96</v>
      </c>
      <c r="T17" s="101" t="s">
        <v>1313</v>
      </c>
      <c r="U17" s="101" t="s">
        <v>85</v>
      </c>
      <c r="V17" s="101" t="s">
        <v>1313</v>
      </c>
      <c r="W17" s="101" t="s">
        <v>1314</v>
      </c>
      <c r="X17" s="101" t="s">
        <v>1315</v>
      </c>
      <c r="Y17" s="101" t="s">
        <v>1316</v>
      </c>
      <c r="Z17" s="101" t="s">
        <v>1317</v>
      </c>
      <c r="AA17" s="103"/>
      <c r="AB17" s="103"/>
      <c r="AC17" s="103"/>
      <c r="AD17" s="103"/>
      <c r="AE17" s="103"/>
      <c r="AF17" s="101" t="s">
        <v>1244</v>
      </c>
      <c r="AG17" s="101" t="s">
        <v>1361</v>
      </c>
    </row>
    <row r="18" spans="1:33" ht="90" x14ac:dyDescent="0.25">
      <c r="A18" s="100" t="s">
        <v>1381</v>
      </c>
      <c r="B18" s="101" t="s">
        <v>1382</v>
      </c>
      <c r="C18" s="101" t="s">
        <v>1383</v>
      </c>
      <c r="D18" s="101">
        <v>33</v>
      </c>
      <c r="E18" s="101" t="s">
        <v>79</v>
      </c>
      <c r="F18" s="101" t="s">
        <v>1384</v>
      </c>
      <c r="G18" s="101">
        <v>61024.24</v>
      </c>
      <c r="H18" s="101" t="s">
        <v>26</v>
      </c>
      <c r="I18" s="102">
        <v>41858</v>
      </c>
      <c r="J18" s="102">
        <v>41858</v>
      </c>
      <c r="K18" s="101" t="s">
        <v>81</v>
      </c>
      <c r="L18" s="101"/>
      <c r="M18" s="101"/>
      <c r="N18" s="101" t="s">
        <v>82</v>
      </c>
      <c r="O18" s="101" t="s">
        <v>1385</v>
      </c>
      <c r="P18" s="101" t="s">
        <v>26</v>
      </c>
      <c r="Q18" s="102">
        <v>43277</v>
      </c>
      <c r="R18" s="101"/>
      <c r="S18" s="101" t="s">
        <v>96</v>
      </c>
      <c r="T18" s="101" t="s">
        <v>1386</v>
      </c>
      <c r="U18" s="101" t="s">
        <v>26</v>
      </c>
      <c r="V18" s="101" t="s">
        <v>1387</v>
      </c>
      <c r="W18" s="101" t="s">
        <v>1388</v>
      </c>
      <c r="X18" s="101" t="s">
        <v>1315</v>
      </c>
      <c r="Y18" s="101" t="s">
        <v>1316</v>
      </c>
      <c r="Z18" s="101" t="s">
        <v>1389</v>
      </c>
      <c r="AA18" s="101"/>
      <c r="AB18" s="101"/>
      <c r="AC18" s="101"/>
      <c r="AD18" s="101"/>
      <c r="AE18" s="101"/>
      <c r="AF18" s="101"/>
      <c r="AG18" s="101" t="s">
        <v>1009</v>
      </c>
    </row>
    <row r="19" spans="1:33" ht="90" x14ac:dyDescent="0.25">
      <c r="A19" s="100" t="s">
        <v>1390</v>
      </c>
      <c r="B19" s="101" t="s">
        <v>1391</v>
      </c>
      <c r="C19" s="101">
        <v>33</v>
      </c>
      <c r="D19" s="101">
        <v>33</v>
      </c>
      <c r="E19" s="101" t="s">
        <v>79</v>
      </c>
      <c r="F19" s="101" t="s">
        <v>1384</v>
      </c>
      <c r="G19" s="101">
        <v>6002.36</v>
      </c>
      <c r="H19" s="101" t="s">
        <v>27</v>
      </c>
      <c r="I19" s="102">
        <v>42654</v>
      </c>
      <c r="J19" s="102">
        <v>44049</v>
      </c>
      <c r="K19" s="101"/>
      <c r="L19" s="101"/>
      <c r="M19" s="101"/>
      <c r="N19" s="101" t="s">
        <v>349</v>
      </c>
      <c r="O19" s="101"/>
      <c r="P19" s="101"/>
      <c r="Q19" s="101"/>
      <c r="R19" s="101"/>
      <c r="S19" s="101" t="s">
        <v>96</v>
      </c>
      <c r="T19" s="101" t="s">
        <v>1392</v>
      </c>
      <c r="U19" s="101" t="s">
        <v>85</v>
      </c>
      <c r="V19" s="101" t="s">
        <v>480</v>
      </c>
      <c r="W19" s="101" t="s">
        <v>481</v>
      </c>
      <c r="X19" s="101" t="s">
        <v>482</v>
      </c>
      <c r="Y19" s="101" t="s">
        <v>483</v>
      </c>
      <c r="Z19" s="101" t="s">
        <v>484</v>
      </c>
      <c r="AA19" s="101"/>
      <c r="AB19" s="102">
        <v>43417</v>
      </c>
      <c r="AC19" s="102">
        <v>44020</v>
      </c>
      <c r="AD19" s="102">
        <v>45114</v>
      </c>
      <c r="AE19" s="101"/>
      <c r="AF19" s="101"/>
      <c r="AG19" s="101" t="s">
        <v>1009</v>
      </c>
    </row>
    <row r="20" spans="1:33" ht="60" x14ac:dyDescent="0.25">
      <c r="A20" s="100" t="s">
        <v>1393</v>
      </c>
      <c r="B20" s="101" t="s">
        <v>1394</v>
      </c>
      <c r="C20" s="101">
        <v>33</v>
      </c>
      <c r="D20" s="101">
        <v>33</v>
      </c>
      <c r="E20" s="101" t="s">
        <v>79</v>
      </c>
      <c r="F20" s="101" t="s">
        <v>1384</v>
      </c>
      <c r="G20" s="101">
        <v>22658.32</v>
      </c>
      <c r="H20" s="101" t="s">
        <v>26</v>
      </c>
      <c r="I20" s="102">
        <v>42410</v>
      </c>
      <c r="J20" s="102">
        <v>42410</v>
      </c>
      <c r="K20" s="101"/>
      <c r="L20" s="101"/>
      <c r="M20" s="101"/>
      <c r="N20" s="101" t="s">
        <v>349</v>
      </c>
      <c r="O20" s="101"/>
      <c r="P20" s="101"/>
      <c r="Q20" s="101"/>
      <c r="R20" s="101"/>
      <c r="S20" s="101" t="s">
        <v>96</v>
      </c>
      <c r="T20" s="101" t="s">
        <v>1386</v>
      </c>
      <c r="U20" s="101" t="s">
        <v>85</v>
      </c>
      <c r="V20" s="101" t="s">
        <v>1395</v>
      </c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 t="s">
        <v>1009</v>
      </c>
    </row>
    <row r="21" spans="1:33" ht="30" x14ac:dyDescent="0.25">
      <c r="A21" s="100" t="s">
        <v>1396</v>
      </c>
      <c r="B21" s="101" t="s">
        <v>1397</v>
      </c>
      <c r="C21" s="101">
        <v>64</v>
      </c>
      <c r="D21" s="101">
        <v>64</v>
      </c>
      <c r="E21" s="101" t="s">
        <v>79</v>
      </c>
      <c r="F21" s="101" t="s">
        <v>1384</v>
      </c>
      <c r="G21" s="101">
        <v>341.5</v>
      </c>
      <c r="H21" s="101" t="s">
        <v>26</v>
      </c>
      <c r="I21" s="102">
        <v>38951</v>
      </c>
      <c r="J21" s="102">
        <v>38951</v>
      </c>
      <c r="K21" s="101"/>
      <c r="L21" s="101"/>
      <c r="M21" s="101"/>
      <c r="N21" s="101" t="s">
        <v>1398</v>
      </c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 t="s">
        <v>1009</v>
      </c>
    </row>
    <row r="22" spans="1:33" ht="60" x14ac:dyDescent="0.25">
      <c r="A22" s="100" t="s">
        <v>1399</v>
      </c>
      <c r="B22" s="101" t="s">
        <v>1400</v>
      </c>
      <c r="C22" s="101">
        <v>64</v>
      </c>
      <c r="D22" s="101">
        <v>64</v>
      </c>
      <c r="E22" s="101" t="s">
        <v>79</v>
      </c>
      <c r="F22" s="101" t="s">
        <v>1384</v>
      </c>
      <c r="G22" s="101">
        <v>640.49</v>
      </c>
      <c r="H22" s="101" t="s">
        <v>26</v>
      </c>
      <c r="I22" s="102">
        <v>41934</v>
      </c>
      <c r="J22" s="102">
        <v>41934</v>
      </c>
      <c r="K22" s="101"/>
      <c r="L22" s="101"/>
      <c r="M22" s="101"/>
      <c r="N22" s="101" t="s">
        <v>349</v>
      </c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 t="s">
        <v>1009</v>
      </c>
    </row>
    <row r="23" spans="1:33" ht="60" x14ac:dyDescent="0.25">
      <c r="A23" s="100" t="s">
        <v>1401</v>
      </c>
      <c r="B23" s="101" t="s">
        <v>1402</v>
      </c>
      <c r="C23" s="101">
        <v>64</v>
      </c>
      <c r="D23" s="101">
        <v>64</v>
      </c>
      <c r="E23" s="101" t="s">
        <v>79</v>
      </c>
      <c r="F23" s="101" t="s">
        <v>1384</v>
      </c>
      <c r="G23" s="101">
        <v>1362.54</v>
      </c>
      <c r="H23" s="101" t="s">
        <v>27</v>
      </c>
      <c r="I23" s="102">
        <v>41934</v>
      </c>
      <c r="J23" s="102">
        <v>41934</v>
      </c>
      <c r="K23" s="101" t="s">
        <v>85</v>
      </c>
      <c r="L23" s="101"/>
      <c r="M23" s="101"/>
      <c r="N23" s="101" t="s">
        <v>349</v>
      </c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 t="s">
        <v>1009</v>
      </c>
    </row>
    <row r="24" spans="1:33" ht="135" x14ac:dyDescent="0.25">
      <c r="A24" s="100" t="s">
        <v>1403</v>
      </c>
      <c r="B24" s="101" t="s">
        <v>1404</v>
      </c>
      <c r="C24" s="101">
        <v>64</v>
      </c>
      <c r="D24" s="101">
        <v>64</v>
      </c>
      <c r="E24" s="101" t="s">
        <v>79</v>
      </c>
      <c r="F24" s="101" t="s">
        <v>1384</v>
      </c>
      <c r="G24" s="101">
        <v>1459.43</v>
      </c>
      <c r="H24" s="101" t="s">
        <v>26</v>
      </c>
      <c r="I24" s="102">
        <v>41934</v>
      </c>
      <c r="J24" s="102">
        <v>41934</v>
      </c>
      <c r="K24" s="101" t="s">
        <v>26</v>
      </c>
      <c r="L24" s="101"/>
      <c r="M24" s="101"/>
      <c r="N24" s="101" t="s">
        <v>82</v>
      </c>
      <c r="O24" s="101" t="s">
        <v>1405</v>
      </c>
      <c r="P24" s="101" t="s">
        <v>27</v>
      </c>
      <c r="Q24" s="102">
        <v>42089</v>
      </c>
      <c r="R24" s="102">
        <v>40980</v>
      </c>
      <c r="S24" s="101" t="s">
        <v>83</v>
      </c>
      <c r="T24" s="101" t="s">
        <v>627</v>
      </c>
      <c r="U24" s="101" t="s">
        <v>26</v>
      </c>
      <c r="V24" s="101" t="s">
        <v>627</v>
      </c>
      <c r="W24" s="101" t="s">
        <v>666</v>
      </c>
      <c r="X24" s="101" t="s">
        <v>667</v>
      </c>
      <c r="Y24" s="101" t="s">
        <v>668</v>
      </c>
      <c r="Z24" s="101" t="s">
        <v>669</v>
      </c>
      <c r="AA24" s="101"/>
      <c r="AB24" s="102">
        <v>43811</v>
      </c>
      <c r="AC24" s="102">
        <v>44266</v>
      </c>
      <c r="AD24" s="102">
        <v>45361</v>
      </c>
      <c r="AE24" s="101"/>
      <c r="AF24" s="101"/>
      <c r="AG24" s="101" t="s">
        <v>575</v>
      </c>
    </row>
    <row r="25" spans="1:33" ht="75" x14ac:dyDescent="0.25">
      <c r="A25" s="100" t="s">
        <v>1406</v>
      </c>
      <c r="B25" s="101" t="s">
        <v>1407</v>
      </c>
      <c r="C25" s="101">
        <v>64</v>
      </c>
      <c r="D25" s="101">
        <v>64</v>
      </c>
      <c r="E25" s="101" t="s">
        <v>173</v>
      </c>
      <c r="F25" s="101" t="s">
        <v>1384</v>
      </c>
      <c r="G25" s="101">
        <v>244</v>
      </c>
      <c r="H25" s="101" t="s">
        <v>26</v>
      </c>
      <c r="I25" s="102">
        <v>38813</v>
      </c>
      <c r="J25" s="102">
        <v>43553</v>
      </c>
      <c r="K25" s="101" t="s">
        <v>26</v>
      </c>
      <c r="L25" s="101"/>
      <c r="M25" s="101"/>
      <c r="N25" s="101" t="s">
        <v>349</v>
      </c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 t="s">
        <v>1009</v>
      </c>
    </row>
    <row r="26" spans="1:33" ht="60" x14ac:dyDescent="0.25">
      <c r="A26" s="100" t="s">
        <v>1408</v>
      </c>
      <c r="B26" s="101" t="s">
        <v>1409</v>
      </c>
      <c r="C26" s="101">
        <v>64</v>
      </c>
      <c r="D26" s="101">
        <v>64</v>
      </c>
      <c r="E26" s="101" t="s">
        <v>173</v>
      </c>
      <c r="F26" s="101" t="s">
        <v>1309</v>
      </c>
      <c r="G26" s="101">
        <v>9449.1</v>
      </c>
      <c r="H26" s="101" t="s">
        <v>26</v>
      </c>
      <c r="I26" s="102">
        <v>38800</v>
      </c>
      <c r="J26" s="102">
        <v>43473</v>
      </c>
      <c r="K26" s="101"/>
      <c r="L26" s="101"/>
      <c r="M26" s="101"/>
      <c r="N26" s="101" t="s">
        <v>1398</v>
      </c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 t="s">
        <v>1009</v>
      </c>
    </row>
    <row r="27" spans="1:33" ht="60" x14ac:dyDescent="0.25">
      <c r="A27" s="100" t="s">
        <v>1410</v>
      </c>
      <c r="B27" s="101" t="s">
        <v>1411</v>
      </c>
      <c r="C27" s="101">
        <v>33</v>
      </c>
      <c r="D27" s="101">
        <v>33</v>
      </c>
      <c r="E27" s="101" t="s">
        <v>173</v>
      </c>
      <c r="F27" s="101" t="s">
        <v>1384</v>
      </c>
      <c r="G27" s="101">
        <v>22658.71</v>
      </c>
      <c r="H27" s="101" t="s">
        <v>26</v>
      </c>
      <c r="I27" s="102">
        <v>40155</v>
      </c>
      <c r="J27" s="102">
        <v>43553</v>
      </c>
      <c r="K27" s="101"/>
      <c r="L27" s="101"/>
      <c r="M27" s="101"/>
      <c r="N27" s="101" t="s">
        <v>349</v>
      </c>
      <c r="O27" s="101"/>
      <c r="P27" s="101"/>
      <c r="Q27" s="101"/>
      <c r="R27" s="101"/>
      <c r="S27" s="101" t="s">
        <v>96</v>
      </c>
      <c r="T27" s="101" t="s">
        <v>1386</v>
      </c>
      <c r="U27" s="101" t="s">
        <v>26</v>
      </c>
      <c r="V27" s="101" t="s">
        <v>1395</v>
      </c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 t="s">
        <v>1009</v>
      </c>
    </row>
  </sheetData>
  <autoFilter ref="A1:AG1" xr:uid="{00000000-0009-0000-0000-000007000000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715E7DAF56A46BE536474F37A1B41" ma:contentTypeVersion="11" ma:contentTypeDescription="Crée un document." ma:contentTypeScope="" ma:versionID="21c6944ca0e99320dedb670189fc7816">
  <xsd:schema xmlns:xsd="http://www.w3.org/2001/XMLSchema" xmlns:xs="http://www.w3.org/2001/XMLSchema" xmlns:p="http://schemas.microsoft.com/office/2006/metadata/properties" xmlns:ns2="94dfd68e-7a76-4a3b-b115-41b46dbf5cfb" xmlns:ns3="cfdcbcf7-7045-4549-8955-f0473d1a1d5e" targetNamespace="http://schemas.microsoft.com/office/2006/metadata/properties" ma:root="true" ma:fieldsID="a0e9bd64768401c3f545e9f5022ba867" ns2:_="" ns3:_="">
    <xsd:import namespace="94dfd68e-7a76-4a3b-b115-41b46dbf5cfb"/>
    <xsd:import namespace="cfdcbcf7-7045-4549-8955-f0473d1a1d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dfd68e-7a76-4a3b-b115-41b46dbf5c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84ec9217-d562-47fb-b267-5be9d8cab9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cbcf7-7045-4549-8955-f0473d1a1d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56ad3ef-766a-45e0-8dee-00a0be17de75}" ma:internalName="TaxCatchAll" ma:showField="CatchAllData" ma:web="cfdcbcf7-7045-4549-8955-f0473d1a1d5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fdcbcf7-7045-4549-8955-f0473d1a1d5e">
      <UserInfo>
        <DisplayName>Noellie MAGNES</DisplayName>
        <AccountId>15</AccountId>
        <AccountType/>
      </UserInfo>
    </SharedWithUsers>
    <lcf76f155ced4ddcb4097134ff3c332f xmlns="94dfd68e-7a76-4a3b-b115-41b46dbf5cfb">
      <Terms xmlns="http://schemas.microsoft.com/office/infopath/2007/PartnerControls"/>
    </lcf76f155ced4ddcb4097134ff3c332f>
    <TaxCatchAll xmlns="cfdcbcf7-7045-4549-8955-f0473d1a1d5e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G 1 u a V V j 1 0 p O k A A A A 9 g A A A B I A H A B D b 2 5 m a W c v U G F j a 2 F n Z S 5 4 b W w g o h g A K K A U A A A A A A A A A A A A A A A A A A A A A A A A A A A A h Y 8 x D o I w G I W v Q r r T l r I o + S m D i Z M k R h P j 2 k C B R i i m L Z a 7 O X g k r y B G U T f H 9 7 1 v e O 9 + v U E 2 d m 1 w k c a q X q c o w h Q F U h d 9 q X S d o s F V 4 Q J l H L a i O I l a B p O s b T L a M k W N c + e E E O 8 9 9 j H u T U 0 Y p R E 5 5 p t 9 0 c h O o I + s / s u h 0 t Y J X U j E 4 f A a w x m O 6 B L H l G E K Z I a Q K / 0 V 2 L T 3 2 f 5 A W A 2 t G 4 z k l Q n X O y B z B P L + w B 9 Q S w M E F A A C A A g A G 1 u a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b m l U o i k e 4 D g A A A B E A A A A T A B w A R m 9 y b X V s Y X M v U 2 V j d G l v b j E u b S C i G A A o o B Q A A A A A A A A A A A A A A A A A A A A A A A A A A A A r T k 0 u y c z P U w i G 0 I b W A F B L A Q I t A B Q A A g A I A B t b m l V Y 9 d K T p A A A A P Y A A A A S A A A A A A A A A A A A A A A A A A A A A A B D b 2 5 m a W c v U G F j a 2 F n Z S 5 4 b W x Q S w E C L Q A U A A I A C A A b W 5 p V D 8 r p q 6 Q A A A D p A A A A E w A A A A A A A A A A A A A A A A D w A A A A W 0 N v b n R l b n R f V H l w Z X N d L n h t b F B L A Q I t A B Q A A g A I A B t b m l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v 1 W A K a y R Q 6 u C 4 B Q k R R n d A A A A A A I A A A A A A A N m A A D A A A A A E A A A A L i 0 4 a 2 h 6 b j B W h T h 0 1 u s d h M A A A A A B I A A A K A A A A A Q A A A A P C d d Q R K s p D i M P W D p v + o / L F A A A A C E G T + 9 u 2 7 F I 8 T c j y O 0 X o a 0 t S P e Z 8 C W P 6 I G K c x B B U t q G A Y + R O D g o Q J P H 9 M B 4 r j 7 j G D B U d o t 7 s p E S v C O 1 K L 5 W 9 h a E G w U q z y Q 7 t l b k 8 j b g 9 G e M B Q A A A A C t e E g H a 1 / T 6 C b M a U 5 I g z / Q 8 b i J g = = < / D a t a M a s h u p > 
</file>

<file path=customXml/itemProps1.xml><?xml version="1.0" encoding="utf-8"?>
<ds:datastoreItem xmlns:ds="http://schemas.openxmlformats.org/officeDocument/2006/customXml" ds:itemID="{A94619E7-E545-4123-A9E9-15D56AB6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dfd68e-7a76-4a3b-b115-41b46dbf5cfb"/>
    <ds:schemaRef ds:uri="cfdcbcf7-7045-4549-8955-f0473d1a1d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CDC34D-99F3-4168-AF0F-739DB6F1AF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26EA1D-09ED-4E3A-B863-BF0C177F1A7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4dfd68e-7a76-4a3b-b115-41b46dbf5cfb"/>
    <ds:schemaRef ds:uri="http://purl.org/dc/dcmitype/"/>
    <ds:schemaRef ds:uri="http://schemas.microsoft.com/office/infopath/2007/PartnerControls"/>
    <ds:schemaRef ds:uri="cfdcbcf7-7045-4549-8955-f0473d1a1d5e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51D7C3B-0B29-4EC1-88BE-56F96E1C83B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NOTICE</vt:lpstr>
      <vt:lpstr>ANXE_1_PRESTATION_SERVICES</vt:lpstr>
      <vt:lpstr>Qualification</vt:lpstr>
      <vt:lpstr>ANXE_2_DEPENSES_PERS</vt:lpstr>
      <vt:lpstr>ANXE_3_SYNTHESE</vt:lpstr>
      <vt:lpstr>Sites Terrestres</vt:lpstr>
      <vt:lpstr>Sites Mixtes</vt:lpstr>
      <vt:lpstr>Barème</vt:lpstr>
      <vt:lpstr>Code</vt:lpstr>
      <vt:lpstr>Coût_horaire</vt:lpstr>
      <vt:lpstr>Intitulés</vt:lpstr>
      <vt:lpstr>Sites</vt:lpstr>
      <vt:lpstr>Taux</vt:lpstr>
      <vt:lpstr>NOTICE!Zone_d_impression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DPMA/SDAEP/BPSCP</dc:creator>
  <cp:keywords/>
  <dc:description/>
  <cp:lastModifiedBy>Olivier LE BOUIL</cp:lastModifiedBy>
  <cp:revision/>
  <dcterms:created xsi:type="dcterms:W3CDTF">2015-01-19T16:29:54Z</dcterms:created>
  <dcterms:modified xsi:type="dcterms:W3CDTF">2023-05-09T15:05:31Z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0x010100411715E7DAF56A46BE536474F37A1B41</vt:lpwstr>
  </property>
  <property fmtid="{D5CDD505-2E9C-101B-9397-08002B2CF9AE}" pid="3" name="MediaServiceImageTags">
    <vt:lpwstr/>
  </property>
</Properties>
</file>