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4" l="1"/>
  <c r="D6" i="4" l="1"/>
  <c r="D20" i="4" s="1"/>
  <c r="E6" i="4"/>
  <c r="E20" i="4" s="1"/>
  <c r="C6" i="4"/>
  <c r="C2" i="4"/>
  <c r="C20" i="4" l="1"/>
  <c r="C21" i="4"/>
  <c r="D22" i="4" s="1"/>
  <c r="B12" i="1"/>
</calcChain>
</file>

<file path=xl/sharedStrings.xml><?xml version="1.0" encoding="utf-8"?>
<sst xmlns="http://schemas.openxmlformats.org/spreadsheetml/2006/main" count="335" uniqueCount="274">
  <si>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</si>
  <si>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</si>
  <si>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</si>
  <si>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</si>
  <si>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</si>
  <si>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</si>
  <si>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</si>
  <si>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</si>
  <si>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</si>
  <si>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</si>
  <si>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</si>
  <si>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</si>
  <si>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</si>
  <si>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</si>
  <si>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</si>
  <si>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</si>
  <si>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</si>
  <si>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</si>
  <si>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</si>
  <si>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</si>
  <si>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</si>
  <si>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</si>
  <si>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</si>
  <si>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</si>
  <si>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</si>
  <si>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</si>
  <si>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</si>
  <si>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</si>
  <si>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</si>
  <si>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</si>
  <si>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</si>
  <si>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Charte d'engagement signée</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</si>
  <si>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</si>
  <si>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</si>
  <si>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</si>
  <si>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</si>
  <si>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</si>
  <si>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</si>
  <si>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</si>
  <si>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</si>
  <si>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</si>
  <si>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</si>
  <si>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</si>
  <si>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</si>
  <si>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</si>
  <si>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</si>
  <si>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</si>
  <si>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</si>
  <si>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</si>
  <si>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</si>
  <si>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</si>
  <si>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</si>
  <si>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</si>
  <si>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</si>
  <si>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</si>
  <si>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</si>
  <si>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</si>
  <si>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</si>
  <si>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</si>
  <si>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</si>
  <si>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</si>
  <si>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</si>
  <si>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Les statuts de la structure porteuse du GAL doivent être fournis en annexe </t>
  </si>
  <si>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</si>
  <si>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</si>
  <si>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</si>
  <si>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</si>
  <si>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</si>
  <si>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</si>
  <si>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</si>
  <si>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</si>
  <si>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</si>
  <si>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</si>
  <si>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</si>
  <si>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</si>
  <si>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</si>
  <si>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</si>
  <si>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</si>
  <si>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</si>
  <si>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</si>
  <si>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</si>
  <si>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</si>
  <si>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</si>
  <si>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</si>
  <si>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</si>
  <si>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</si>
  <si>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</si>
  <si>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</si>
  <si>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</si>
  <si>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</si>
  <si>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</si>
  <si>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</si>
  <si>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</si>
  <si>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</si>
  <si>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</si>
  <si>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</si>
  <si>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</si>
  <si>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</si>
  <si>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</si>
  <si>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</si>
  <si>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</si>
  <si>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</si>
  <si>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</si>
  <si>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</si>
  <si>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</si>
  <si>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</si>
  <si>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</si>
  <si>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</si>
  <si>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</si>
  <si>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</si>
  <si>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</si>
  <si>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</si>
  <si>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</si>
  <si>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</si>
  <si>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</si>
  <si>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</si>
  <si>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</si>
  <si>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</si>
  <si>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</si>
  <si>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</si>
  <si>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t>FEDER OS 5</t>
  </si>
  <si>
    <t>Monsieur Jean-François FOUNTAINE</t>
  </si>
  <si>
    <t>1 - La Rochelle</t>
  </si>
  <si>
    <r>
      <t xml:space="preserve">□ Oui   </t>
    </r>
    <r>
      <rPr>
        <sz val="11"/>
        <color theme="1"/>
        <rFont val="Wingdings"/>
        <charset val="2"/>
      </rPr>
      <t>x</t>
    </r>
    <r>
      <rPr>
        <sz val="11"/>
        <color theme="1"/>
        <rFont val="Calibri"/>
        <family val="2"/>
        <scheme val="minor"/>
      </rPr>
      <t xml:space="preserve"> Non </t>
    </r>
  </si>
  <si>
    <t>X</t>
  </si>
  <si>
    <t>x</t>
  </si>
  <si>
    <t>La contribution à la mise en œuvre des objectifs NEO TERRA figure dans les fiches actions</t>
  </si>
  <si>
    <t>Le dossier de candidature aborde avec précision les modalités d'évaluation de la stratégie en fonction d'indicateurs de résultat déterminés par fiche action</t>
  </si>
  <si>
    <t>Modalité de concertation des acteurs précisée dans le dossier de candidature</t>
  </si>
  <si>
    <t>Le territoire a composé sa stratégie autour de 4 objectifs prioritaires dont un dédié à l'économie bleue</t>
  </si>
  <si>
    <t>Le territoire propose de mobiliser un comité de sélection spécifique présidé par un vice président du GAL et une animation dédiée (1 ETP)</t>
  </si>
  <si>
    <t>L'association des partenaires et des collectivités se fait au travers des Comités de sélection GAL dont la composition représente la diversité des acteurs impliqués dans la stratégie. Un comité technique représenté par les techniciens des EPCI aura pour rôle de préparer les Comités de sélection et associera les différentes intercommunalités. La communication auprès des habitants du territoire se fera par différents médias : site internet / articles de presse / valorisation des projets / forums ...</t>
  </si>
  <si>
    <t>Objectif prioritaire 1 : faciliter les déplacements et améliorer la desserte du territoire</t>
  </si>
  <si>
    <t>Fiche-action 1.1 : Pôle d'échange multimodaux en gare d'intérêt régional et intermodalité</t>
  </si>
  <si>
    <t>Fiche-action 1.3 : Mobilités douce de proximité</t>
  </si>
  <si>
    <t>Objectif prioritaire 2 : Proposer une offre d'alimentation et de production de proximité et de qualité</t>
  </si>
  <si>
    <t>Fiche-action 2.1 : Investissement renforçant l'offre alimentaire de proximité</t>
  </si>
  <si>
    <t>Objectif prioritaire 3 : Soutenir les nouvelles formes d'habitat et de services publics</t>
  </si>
  <si>
    <t>Fiche-action 3.1 : Opération en faveur de l'innovation , la mutualisation ou la mixité des services au publics fragiles en milieu urbain</t>
  </si>
  <si>
    <t>Fiche-action 3.2 : Opération en faveur de l'innovation , la mutualisation ou la mixité des services au publics  en milieu rural</t>
  </si>
  <si>
    <t>Objectif prioritaire 4 : Coopération</t>
  </si>
  <si>
    <t>Fiche-action 4.1 : Coopération</t>
  </si>
  <si>
    <t>Objectif prioritaire 5 (économie bleue durable) : Innover pour l'économie bleue</t>
  </si>
  <si>
    <t>Fiche-action 5.1 : Amélioration de l'environnement littoral marin</t>
  </si>
  <si>
    <t>Fiche action 5.2 : Valorisation de l'identité marine</t>
  </si>
  <si>
    <t>Fiche-action 6.1  : Animation/gestion : Evaluation FEDER FEADER FEAMPA</t>
  </si>
  <si>
    <t>Objectif prioritaire 6  : Animation, gestion, évaluation</t>
  </si>
  <si>
    <t>Aménagement du pôle d'échange multimodal de Surgères</t>
  </si>
  <si>
    <t>Stationnement, parc à vélos sécurisé, infrastructures de recharge</t>
  </si>
  <si>
    <t>EPCI hors Communauté d'agglomération de la Rochelle</t>
  </si>
  <si>
    <t>Région, Etat, Dpt 17, SNCF</t>
  </si>
  <si>
    <t>FEADER Axe 3</t>
  </si>
  <si>
    <t>Nombre de PEM / Fréquentation de la Gare</t>
  </si>
  <si>
    <t>Contribuer à l'amélioration de la desserte du territoire en transport en commun</t>
  </si>
  <si>
    <t>Nbre de projets réalisés, nombre de haltes étudiés, fréquentation des PEM</t>
  </si>
  <si>
    <t>Région, Etat, Dpt 17,</t>
  </si>
  <si>
    <t>Nombre de km de vélos routes et voies vertes / évolution de la part modale du vélo (enquêtes)</t>
  </si>
  <si>
    <t>Déploiement de liaisons cyclables</t>
  </si>
  <si>
    <t>Soutenir des solutions innovantes permettant la constitution d'une offre alimentaire de proximité saine et durable accessible pour tous en zone urbaine</t>
  </si>
  <si>
    <t>Région, Etat, Département</t>
  </si>
  <si>
    <t>PSN</t>
  </si>
  <si>
    <t>1, 2, 8</t>
  </si>
  <si>
    <t>Nombre de projets soutenus
Nombre d'exploitation bénéficiaires finales
Nombre d'hectares de terre soutenu
Nombre d'emploi à temps plein annuel</t>
  </si>
  <si>
    <t>Accompagner la recherche de solutions innovantes permettant la constitution d'une offre alimentaire de proximité</t>
  </si>
  <si>
    <t>Région, Etat, Département 17</t>
  </si>
  <si>
    <t>1,2,8</t>
  </si>
  <si>
    <t>&gt;&gt;Actions collectives de sensibilisation au PAT
&gt;&gt;Etudes
Ces actions sont uniquement éligible sur la zone urbaine</t>
  </si>
  <si>
    <t>Région, Etat, Département 17, EPCI</t>
  </si>
  <si>
    <t>Nbre de projets soutenus / nbre d'exploitations agricoles bénéficiaires, nombre d'hectares de terre soutenus, nombre d'emplois créés</t>
  </si>
  <si>
    <t>Nbre de projets soutenus / nbre d'exploitations agricoles bénéficiaires, nombre d'hectares de terre soutenus</t>
  </si>
  <si>
    <t>Région, Etat, Département 17, EPCI, communes</t>
  </si>
  <si>
    <t>FEADER AXE 01/ FEADER AXE 02</t>
  </si>
  <si>
    <t>Expérimenter et développer des solutions pour favoriser l'accès des logements pour les jeunes et des services innovant au public</t>
  </si>
  <si>
    <t>SECTEUR</t>
  </si>
  <si>
    <t>TOUT LE TERRITOIRE HORS AGGLOMERATION DE LA ROCHELLE</t>
  </si>
  <si>
    <t>COMMUNES URBAINES</t>
  </si>
  <si>
    <t>COMMUNES RURALE</t>
  </si>
  <si>
    <t>EPCI DU LITTORAL</t>
  </si>
  <si>
    <t>TERRITOIRE DE CONTRACTUALISATION</t>
  </si>
  <si>
    <t>1,2,4,5,8</t>
  </si>
  <si>
    <t>Région, EPCI</t>
  </si>
  <si>
    <t>FEAMPA</t>
  </si>
  <si>
    <t>Opérations visant à améliorer les liens ente les acteurs de la filière économie bleue et l'environnement et valoriser le rôle de ces acteurs la transition énergétique et écologique</t>
  </si>
  <si>
    <t>Région Nouvelle-Aquitaine Autres structures publiques ou ORDP (Organisations Reconnues de Droit Public)</t>
  </si>
  <si>
    <t>FEAMPA, priorités sectorielles : projets n’impliquant que les acteurs de la pêche ou de l’aquaculture sans synergie avec les autres acteurs de l’économie bleue durable</t>
  </si>
  <si>
    <t>Indicateur de réalisation : Nombre de projets soutenus Indicateurs de résultats :
 - Nombre d’emplois créés (en ETP)
 - Nombre d’actions visant à la restauration de la nature, à la conservation, à la protection des écosystèmes, à la biodiversité, à la santé et au bien-être</t>
  </si>
  <si>
    <t>1,3,7,8</t>
  </si>
  <si>
    <t>Renforcer le dynamisme des filières de l’économie bleue durable en valorisant ces métiers et ces produits et de renforcer la complémentarité des activités afin d’améliorer les revenus des professionnels en augmentant la valeur ajoutée des produits et leur qualité.</t>
  </si>
  <si>
    <t>Indicateur de réalisation : Nombre de projets soutenus Indicateurs de résultats : - Nombre d’emplois créés (en ETP) - Nombre d’entités bénéficiant d’activités de promotion et d’information</t>
  </si>
  <si>
    <t>Animation gestion de la stratégie</t>
  </si>
  <si>
    <t>Financement d'1 ETP FEAMPA + 1,5 ETP FEADER/FEDER
Ingénierie territoriale pour l’animation et la gestion de la stratégie multi-fonds (frais de personnels, dépenses indirectes,…) - Formation du personnel composant l’ingénierie territoriale - Actions d’information collective (ex : Forum des projets, etc…) - Outils de communication sur la stratégie et les projets - Outils de suivi et études sur l’évaluation des programmes - Recours à des prestataires conseil ou intervenants extérieurs - Frais de mission des déplacements y compris pour la participation aux réseaux et rencontres régionales, nationales et européennes</t>
  </si>
  <si>
    <t>EPCI / Structure porteuse du GAL</t>
  </si>
  <si>
    <t>Région Nouvelle-Aquitaine EPCI</t>
  </si>
  <si>
    <t>Indicateurs de réalisation : - Nombre de projets soutenus - Nombre de porteurs de projets accompagnés - Nombre de comités de sélection (FEDER/LEADER) et économie bleue - Nombre de comités de suivi du GAL - Nombre d’actions d’information collective - Nombre d’outils de communication réalisés Indicateurs de résultat : - % de la maquette financière consommée par fonds - Nombre d’emplois crées</t>
  </si>
  <si>
    <t>Par l’animation, la gestion et l’évaluation de la stratégie territoriale européenne du territoire, cette fiche-action contribuera aux différentes ambitions de cette même stratégie telles que développées dans les fiches-actions correspondantes.</t>
  </si>
  <si>
    <t>&gt;&gt;Valorisation, développement et commercialisation des produits de la mer locaux 
&gt;&gt; Attractivité des métiers et des formations - 
&gt;&gt;Diversification des productions (ex : algues, holothuries…) - 
&gt;&gt;Tourisme maritime 
&gt;&gt;Prévention des conflits d’usage</t>
  </si>
  <si>
    <t xml:space="preserve">Bénéficiaires potentiels </t>
  </si>
  <si>
    <t>Fiche-action 1.2 : Développement de l'inter mobilité en milieu rural</t>
  </si>
  <si>
    <t>Stationnement, parc à vélos sécurisé, infrastructures de recharge / Etudes pour la création de haltes ferroviaires multimodal</t>
  </si>
  <si>
    <t>Région, Etat, Pdt 17, SNCF</t>
  </si>
  <si>
    <t>Etude pour l'élaboration de schémas directeurs / aménagement d'infrastructures structurantes et d'équipements de mobilité</t>
  </si>
  <si>
    <t>&gt;&gt;Opération d'investissement sous maîtrise ou co maîtrise d'ouvrage publique permettant l'installation de nouvelles activités de maraîchage ou d'accompagnement des maraîchers.
&gt;&gt; Opérations d'investissements sous maîtrise ou co-maîtrise d'ouvrage publique en faveur de l'approvisionnement , la distribution , la transformation ou la valorisation des denrées destinées à la restauration collective</t>
  </si>
  <si>
    <t xml:space="preserve">EPCI
Autres acteurs publics dans le cadre d'opération partenariale
Acteurs de droits privés à visés collectives (association / groupement d'agriculteurs …), structure consulaire dans le cadre de partenariat
</t>
  </si>
  <si>
    <t>Fiche action 2.2 : Ingénierie et actions en faveur du Projet alimentaire La Rochelle Ré Aunis en milieu urbain</t>
  </si>
  <si>
    <t>Collectivité territoriale (sauf dpt / région) 
EPCI, Syndicat intercommunaux, société d'économie mixte, agriculteurs et groupement d'agriculteurs, TPE, associations</t>
  </si>
  <si>
    <t>Fiche action 2.2 : Ingénierie et actions en faveur du Projet alimentaire La Rochelle Ré Aunis en milieu rural</t>
  </si>
  <si>
    <t>&gt;&gt; Actions de sensibilisation au PAT
&gt;&gt;Ingénierie
&gt;&gt; Création de jardins potager collectif
&gt;&gt; Investissement dans la modernisation / rénovation de cuisines centrales</t>
  </si>
  <si>
    <t>Innovation et expérimentations autour de l'habitat et de l'accès au logement au bénéfice des jeunes
Sensibilisation, animation de démarches territoriales autour de l'habitat innovant, investissement pour accueillir de nouveaux services mutualiser des services dans un objectif d'amélioration du service aux usagers</t>
  </si>
  <si>
    <t>EPCI, Communes, Organismes publics, bailleurs sociaux, association, etc.</t>
  </si>
  <si>
    <t>Nombre de projets soutenus / nombre de bénéficiaires finaux / nombre de rénovation ou création de logement</t>
  </si>
  <si>
    <t>Favoriser la coopération ente acteurs de territoires différents afin de valoriser les bonnes pratiques novatrices. La réflexion sur la coopération se fera à l'échelle du territoire métropolitain</t>
  </si>
  <si>
    <t>Projet commun, voyage d'étude , Echange d'expériences, publication communes</t>
  </si>
  <si>
    <t>Collectivité territoriale et leur groupement, organisme public</t>
  </si>
  <si>
    <t>Entreprise et groupement d'entreprise de la de la filière économie bleue
Structure représentant la filière 
Organisation de producteurs
Concédant, concessionnaires ou gestionnaires de ports de pêche, halles à marée, autorités portuaires
Collectivités territoriales et leurs groupements, organismes publics 
Associations 
Organisations non gouvernementales (actions liées au milieu marin, la pêche ou l’aquaculture) - Etc.</t>
  </si>
  <si>
    <t>Ingénierie thématique FEDER FEADER</t>
  </si>
  <si>
    <t>La spécificité de l'économie bleue est bien présente dans le dossier à toutes les étapes de la candidature</t>
  </si>
  <si>
    <t>Points faibles : des ajustements à prévoir dans le plan de financement et les fiches actions (problème d'éligibilité secteur agricoles / activités économiques / fiches actions mobilisant deux fonds ? )</t>
  </si>
  <si>
    <t>TOUT LE TERRITOIRE SAUF AGGLOMERATION DE LA ROCHELLE</t>
  </si>
  <si>
    <t xml:space="preserve">&gt;&gt; Faciliter les déplacements et améliorer la desserte du territoire 
&gt;&gt; Proposer une offre d'alimentation et de production de proximité et de qualité
&gt;&gt;Soutenir de nouvelles forme d'habitat et de services aux publics
&gt;&gt;Promouvoir une économie bleue durable
</t>
  </si>
  <si>
    <t>Plan d'actions conforme au modèle proposé</t>
  </si>
  <si>
    <t>Présentation du territoire dans sa globalité et définition des territoires ruraux et urbains réalisée sur la base d'une carte de densité communale excluant  la Rochelle (+25 000 habitants) et 4 communes de l'agglomération .
Présentation du territoire littoral dans la partie du diagnostic dédiée à l'économie bleue</t>
  </si>
  <si>
    <t>Le document de candidature consacre un paragraphe aux éléments  de cohérence entre sa stratégie et les documents cadres existants (Contrat de relance de la transition écologique / PCAET, Contrat de Plan Etat / Région / SRDEII/SRADETT…).</t>
  </si>
  <si>
    <t>Le territoire a souhaité mobiliser ses financements selon le classement des communes en secteur rural ou urbain. 
Cette discrimination est reprise pour déterminer l'éligibilité géographique dans certaines fiches actions,</t>
  </si>
  <si>
    <t>&gt;&gt; 1,5 ETP DLAL
&gt;&gt; 1 ETP EBD
Les moyens d'animation sont conformes aux attentes formulées dans l'AAC.</t>
  </si>
  <si>
    <t>Modalité de concertation : envoi d'un questionnaire à 273 acteurs identifiés par les collectivités (répartition géographique, public / privé / thématiques d'intervention / élus) - dépouillement et identification des enjeux / besoin
Mobilisation d'acteurs du territoire (Elus, association, entreprises , consulaires ...) invités à participer à des ateliers (FEDER / LEADER / Economie Bleue) pour définir une stratégie au regard des enjeux/besoins identifiés dans le questionnaire.
Restitution de la stratégie et ajustements après échanges collectifs avec les acteurs du territoire</t>
  </si>
  <si>
    <t>&gt;&gt; La stratégie s'appuie sur les  axes "attractivité durable des territoires - accès au service" et "soutien aux dynamiques d'innovation et de reconversion territoriale" 
&gt;&gt; Le document de candidature expose avec cohérence le lien entre le diagnostic, les objectifs prioritaires et le plan d'actions.
&gt;&gt; Les fiches actions sont conformes au formalisme demandé dans l'AAC
&gt;&gt; Pour certaines mesures, le principe d'un seul fond par fiche action a été partiellement respecté. Plusieurs fiches actions sont en effet identiques mais mobilisent des fonds différents en fonction du secteur d'application (Rural / urbain)
&gt;&gt; Des ajustements sur les fiches actions et le plan de financement sont à prévoir suite à l'analyse du plan d'actions (Eligibilité / lignes de partage / montant...)</t>
  </si>
  <si>
    <t>La communauté d'agglomération de la Rochelle dispose des ressources financières et techniques suffisantes à la réalisation du programme dans la durée.</t>
  </si>
  <si>
    <t xml:space="preserve">Points forts : diagnostic précis / analyse AFOM / stratégie cohérente / modalité d'évaluation </t>
  </si>
  <si>
    <t>COMMUNES RURALES</t>
  </si>
  <si>
    <t>Nombre de projets soutenus, nombre d'actions de coopération</t>
  </si>
  <si>
    <t>&gt;&gt;limitation, gestion et valorisation des déchets
&gt;&gt;Economie circulaire
&gt;&gt;Qualité de l'eau, des habitats marins, biodiversité
&gt;&gt;Décarbonations des activités marines
&gt;&gt;Formation et sensibilisation à l'environnement marin</t>
  </si>
  <si>
    <t>&gt;&gt; Préciser le quorum (représentation minimale)
&gt;&gt; Représentation minimale du privé au moment du vote ?
&gt;&gt; Le comité technique ne doit pas avoir un rôle de présélection des dossiers</t>
  </si>
  <si>
    <t>Le territoire a décidé de répondre aux enjeux de façon différenciée en fonction du classement des communes en zone rurale ou urbaine . Ainsi les communes de La Rochelle, Aytré, Pulboreau, Lagord, Périgny ne seront pas éligibles à certaines fiches actions.</t>
  </si>
  <si>
    <t xml:space="preserve">Dispositions prises pour que le volet économie bleue durable réponde aux orientations régionales en matière de gouvernance, mise en œuvre et animation (cf. Partie A, 2 ). </t>
  </si>
  <si>
    <t>Le territoire prévoit d'intervenir sur les actions suivantes correspond aux objectifs stratégiques du FEAMPA (priorité 3.1) 
- Valorisation des produits de la Mer
-Gestion des déchets 
-Sensibilisation des touristes aux enjeux de la préservation des milieux aquatiques
-Valorisation des métiers par la formation 
-Coopération extraterritoriale
3 fiches actions dédiées au FEAMP sont prévues dans l'axe 5.
Les lignes de partages sont exposées dans un tableau synthétique proposé par le territoire</t>
  </si>
  <si>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d'ingénierie présents sur le territoire.
Adéquation entre les moyens d'ingénierie et la stratégie/le plan d'actions proposé.</t>
    </r>
  </si>
  <si>
    <t>Les modalités d'accompagnement des acteurs locaux sont définit dans les chapitres consacrés à l'animation du GAL, au fonctionnement du GAL et aux modalités de communication. Ils rappellent le rôle de l'animateur et du gestionnaire, proposent un schéma de fonctionnement et indiquent les modalités de rencontre des acteurs / élus / techniciens des différents groupement intercommunaux nécessaires pour favoriser l'émergence de projet</t>
  </si>
  <si>
    <t xml:space="preserve">Fonctionnement du GAL </t>
  </si>
  <si>
    <t>Conditions d'association des partenaires, liens avec les territoires organisés (exemple : quelle coordination prévue avec les autres comités ou conseils de développement existants?), association des habitants du territoire (communication, réunion d'information)</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</si>
  <si>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d'intérêt en particulier
Dispositions permettant d'assurer la participation publique/privée aux décisions : garantir un minimum de représentation du privé 
Modalités de gestion des conflits d'intérêt </t>
  </si>
  <si>
    <t xml:space="preserve">Le Comité de sélection FEDER/FEADER  a été constitué pour assurer une représentativité des territoires et des intérêts thématiques abordés dans la stratégie. Il sera composé de 4 groupes d'intérêts :  collectivités territoriales, acteurs de la mobilité , services aux publics et acteurs de l'alimentation (26 membres - équilibre acteurs publics/privés)
Le GAL prévoit un Comité de suivi une fois par an sur l'avancée de la stratégie.
Le territoire envisage une procédure de prévention des conflits d'intérêt
Le GAL fonctionnera avec un quorum ( définir le % de membres présents pour l'atteinte du quorum) et s'attachera à vérifier qu'aucun groupe d'intérêt ne représente plus de 50% des membres présents
</t>
  </si>
  <si>
    <t>Le Comité de sélection de l'économie bleue sera présidé par le Vice Président du GAL. Il sera composé de 4 groupes d'intérêt : Collectivités territoriales / Pêche aquaculture / Formation recherche centre technique / autres acteurs de l'économie bleue (20 membres - équilibre acteurs privés et public). Les modalités de prise de décision seront similaires à celle du Comité de section FEDER/FEADER</t>
  </si>
  <si>
    <t>Présentation du territoire de projet en p3 de la candidature 
Carte de densité communale définissant les communes Rurales et Urbaines (5 communes de la CA Rochelle)</t>
  </si>
  <si>
    <t>Analyse AFOM avec une partie dédiée spécifiquement à l'économie bleue</t>
  </si>
  <si>
    <t>Plan de financement conforme au modèle proposé</t>
  </si>
  <si>
    <t>La candidature précise les modalités d'animation du GAL et du sous groupe de l'économie Bleue, les modalités d'accompagnements de communication, de mobilisation  et de participation des acteurs locaux. Elle aborde également les modalités d'évaluation par axe et par fiche action</t>
  </si>
  <si>
    <t>Communauté d'Agglomération de la Rochelle</t>
  </si>
  <si>
    <t>Lien vers carte interactive des territoires: https://cartographie.nouvelle-aquitaine.fr/adws/app/561e1917-c6ea-11e8-8a6e-79bdd7fe5201/index.html
Communauté d'Agglomération de la Rochelle
Communauté de Commune d'Aunis Atlantique
Communauté de Communes d'Aunis Sud
Communauté de communes de l'Ile de Ré</t>
  </si>
  <si>
    <t>Les CDC d'Aunis Sud et d'Aunis Atlantique constituent le GAL d'Aunis sur la période 2014-2020</t>
  </si>
  <si>
    <r>
      <rPr>
        <sz val="11"/>
        <color theme="1"/>
        <rFont val="Wingdings"/>
        <charset val="2"/>
      </rPr>
      <t>x</t>
    </r>
    <r>
      <rPr>
        <sz val="11"/>
        <color theme="1"/>
        <rFont val="Calibri"/>
        <family val="2"/>
        <scheme val="minor"/>
      </rPr>
      <t xml:space="preserve"> Oui </t>
    </r>
    <r>
      <rPr>
        <sz val="11"/>
        <color theme="1"/>
        <rFont val="Symbol"/>
        <family val="1"/>
        <charset val="2"/>
      </rPr>
      <t xml:space="preserve"> </t>
    </r>
    <r>
      <rPr>
        <sz val="11"/>
        <color theme="1"/>
        <rFont val="Calibri"/>
        <family val="2"/>
        <scheme val="minor"/>
      </rPr>
      <t>Non 
Si oui : CDC Aunis Atlantique / CDC Ile de Ré / Communauté d'Agglomération de la Rochelle
Territoire Chef de fil : Communauté d'Agglomération de la Rochelle</t>
    </r>
  </si>
  <si>
    <t>EVALUATION GLOBALE</t>
  </si>
  <si>
    <r>
      <t></t>
    </r>
    <r>
      <rPr>
        <sz val="11"/>
        <color theme="1"/>
        <rFont val="Symbol"/>
        <family val="1"/>
        <charset val="2"/>
      </rPr>
      <t xml:space="preserve"> </t>
    </r>
    <r>
      <rPr>
        <sz val="11"/>
        <color theme="1"/>
        <rFont val="Calibri"/>
        <family val="2"/>
        <scheme val="minor"/>
      </rPr>
      <t xml:space="preserve">Candidature recevable (l'ensemble des éléments est fourni par le candidat)/Date recevabilité : </t>
    </r>
  </si>
  <si>
    <r>
      <t></t>
    </r>
    <r>
      <rPr>
        <sz val="11"/>
        <color theme="1"/>
        <rFont val="Symbol"/>
        <family val="1"/>
        <charset val="2"/>
      </rPr>
      <t xml:space="preserve"> </t>
    </r>
    <r>
      <rPr>
        <sz val="11"/>
        <color theme="1"/>
        <rFont val="Calibri"/>
        <family val="2"/>
        <scheme val="minor"/>
      </rPr>
      <t>Candidature non recevable 
Eléments justifiant de la non recevabilité : 
Date d'envoi courrier de non-recevabilité :</t>
    </r>
  </si>
  <si>
    <t>&gt;&gt; Préciser le titre de l'objectif prioritaire dédié à l'EBD (le titre n'étant pas le même dans le plan de financement p. 60 et dans les fiches actions)</t>
  </si>
  <si>
    <t>Nouveau diagnostic réalisé sur la base de différentes source en fonction de la thématique abordée, 
L'état des lieux est précis et synthétique permettant d'identifier les enjeux repris dans le diagnostic AFOM
Diagnostic et AFOM spécifiques à l'EBD (p.29 et p.39)</t>
  </si>
  <si>
    <t>Le projet de coopération (à préciser) figure bien dans la stratégie  sous l'OP 4 "Promouvoir les coopérations" ainsi que sous l'OP 5 "Promouvoir une économie bleue durable sur le territoire".</t>
  </si>
  <si>
    <t>&gt;&gt; - Dans la mesure où la fiche action 5.3, dédiée à la coopération EBD, répond aux enjeux des fiches action 5.1 et 5.2, il est préconisé d'intégrer le montant et les actions de la fiche 5.3 dans les fiches actions 5.1 et 5.2.</t>
  </si>
  <si>
    <t>Retour Information complémentaire du territoire</t>
  </si>
  <si>
    <t xml:space="preserve">Informations complémentaires  à apporter : 
Plan d'actions : 
o Alerte : les agriculteurs, les groupements d’agriculteurs ne sont pas éligibles au FEDER 
o Alerte : les projets agricoles éligibles au FEADER ne peuvent être financés par le volet territorial (FEDER OS 5 et LEADER) 
 o Proposition de fusionner les fiches actions concernant l’animation thématique en choisissant un seul fonds (FEDER ou FEADER). Pour rappel, sur les projets d'ingénierie, d'animation  et pour les investissements immatériels, le FEADER  est mobilisable sur l'ensemble du territoire y compris sur la Ville de la Rochelle sous-réserve que les actions soient communes au territoire rural et urbain. 
o Préciser le titre de l'objectif prioritaire dédié à l'EBD (le titre n'étant pas le même dans le plan de financement p. 60 et dans les fiches actions)
o Dans la mesure où la fiche action 5.3, dédiée à la coopération EBD, répond aux enjeux des fiches action 5.1 et 5.2, il est préconisé d'intégrer le montant et les actions de la fiche 5.3 dans les fiches actions 5.1 et 5.2.
o Préciser les lignes de partage avec l’OS 2.2 du FEAMPA (AAP promotion) pour les actions de « valorisation, développement et commercialisation des produits de la mer » visées par la fiche action 5.2
Préciser les modalités d'animation du GAL/Gouvernance : 
o Quelles sont les dispositions prises pour s'assurer que la prise de décision n'appartienne à aucun groupe d'intérêt en particulier : Comment le territoire s’assure qu’il y aura un minimum de représentativité dans la prise de décision ? ainsi qu’un minimum de représentation du privé ? 
o Alerte : Le Comité technique ne peut avoir un rôle de présélection des projets 
</t>
  </si>
  <si>
    <t>(note initiale : 37/42)</t>
  </si>
  <si>
    <t>Le titre de l'objectif prioritaire dédié à l'économie bleue durable est : « Promouvoir une économie bleue durable sur le territoire ». Le titre du plan de financement p. 60 a bien été modifié dans le rapport de candidature.</t>
  </si>
  <si>
    <t xml:space="preserve">Un quorum à 50% de présence permettra d’assurer un minimum de représentativité dans la prise de décision.La proposition de composition prévisionnelle du GAL est équilibrée entre le collège public et le collège privé avec 46 membres dont 24 représentant le collègue public et 22 représentant le collège privé. Cette représentation est également équilibrée pour chaque comité de sélection.
Le comité de sélection FEDER - LEADER pourrait être composé de 27 membres dont 13 membres du collège public et 14 du collège privé.
Le comité de sélection Economie bleue pourrait être composé de 19 membres dont 11 issus du collège public et 8 issus du collège privé.
Le minimum de représentation du privé sera assuré pour chaque comité de sélection grâce à la constitution des groupes d’intérêts thématiques. En effet, il sera veillé à chaque comité de sélection que le groupe d’intérêt « Collectivités » ne représentent pas plus de 50% des présents et qu’il y ait au moins deux groupes d’intérêts différents. Le privé étant bien représenté dans les autres groupes d’intérêts, cela permettra d’assurer un minimum de représentation du privé.
On privilégiera notamment une représentation des consulaires par des élus et non des techniciens.
On s’assure également d’une bonne représentativité territoriale.
Réponse du GAL concernant le Comité Technique : Les EPCI ont souhaité confier à la Communauté d’agglomération de La Rochelle l’animation du dispositif. Cependant, dans une approche collégiale telle qu’elle est déjà pratiquée entre les 4 EPCI, le comité technique a pour mission de préparer les comités de sélection notamment en proposant une analyse des projets suivant une grille de notation qui aura été précédemment validée par les membres du comité de sélection. Le comité technique pourra également demander des informations complémentaires au porteur de projet si besoin. Il revient ensuite au comité de sélection d’ajourner les projets qui ne répondraient pas à la stratégie ou de demander des précisions au porteur de projet.
Remarques AG : 
Pas de pouvoir décisionnel du comité de suivi (c'est uniquement le comité de sélection du GAL qui à le pouvoir décisionnel)
Comité de sélection du GAL comprend l'EBD, penser à inclure tous les fonds
Alerte sur les privés moins représentés qui peut rendre difficile l'obtention du quorum et demander qu'ils vérifient que les membres publics ne soient pas plus nombreux que les membres privés à vérifier à chaque séance (4 groupes thématiques  + le groupe public à vérifier à chaque séance) ou revoir pour 2 collèges. Conseil : nombre plus élevés de privés que de publics dans l'EBD pour s'assurer de la représentativité minimale du privé au moment du vote </t>
  </si>
  <si>
    <t>42/42</t>
  </si>
  <si>
    <t>Camille Bouron et Marie-Laure Isler</t>
  </si>
  <si>
    <t>La Rochelle-Ré-Aunis</t>
  </si>
  <si>
    <t>Candidature incomplète : 
Pièces manquantes/Eléments non recevables : statuts de la Communauté d'Agglomération de la Rochelle, désignation du contact technique, délibération complémentaire pour la Rochelle, délibérations avant le 30/09/2022 pour les autres EPCI
Date de demande des compléments d'information : 11/07/2022</t>
  </si>
  <si>
    <t xml:space="preserve">L'ensemble des délibérations légalisées ont été transmises </t>
  </si>
  <si>
    <t>X Candidature recevable après réception des pièces complémentaires : 
Pièces reçues : désignation du contact technique, statuts de la CA de la Rochelle, délibération complémentaire de la CA de la Rochelle, délibérations de la CC Aunis Atlantique et de l'Ile de Ré
Date de réception des pièces manquantes (indiquer dans la case observation) : 19/07/22, 03/08/2022 et 10/10/2022</t>
  </si>
  <si>
    <r>
      <t xml:space="preserve"> Liste des pièces manquantes : cf liste infos complémentaires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26/08/2022 (voir synthèse des réponses fournies par le GAL dans la colonne retour informations complémentaires du territoire de la grille de sélection)
</t>
    </r>
    <r>
      <rPr>
        <b/>
        <sz val="11"/>
        <color theme="1"/>
        <rFont val="Symbol"/>
        <family val="1"/>
        <charset val="2"/>
      </rPr>
      <t>®</t>
    </r>
    <r>
      <rPr>
        <b/>
        <sz val="11"/>
        <color theme="1"/>
        <rFont val="Calibri"/>
        <family val="2"/>
        <scheme val="minor"/>
      </rPr>
      <t xml:space="preserve"> Date envoi notification sélection : </t>
    </r>
  </si>
  <si>
    <t xml:space="preserve">Le montant et les actions de la fiche action 5.3 dédiée à la coopération EBD ont été ajoutés aux fiches actions 5.1 et 5.2.
En répartissant les 50 000 € de la fiche 5.3 aux fiches actions 5.1 et 5.2, les nouveaux montants des fiches actions sont les suivants :
- Fiche action 5.1 : le montant est passé de 550 000 € à 580 000 €
- Fiche action 5.2 : le montant est passé de 400 000 € à 420 000 €
</t>
  </si>
  <si>
    <t xml:space="preserve">Respect de la maquette financière
Concernant les lignes de partage et la prise en compte des problématiques rurales et urbaines, le document de candidature est particulièrement précis. Ces questions sont abordées à la fois dans les fiches actions et dans un tableau de synthèse. 
</t>
  </si>
  <si>
    <t>L'animation gestion représente 10,89 % de la maquette financière permettant de financer 2,5 ETP dont 1 ETP dédié à l'Economie Bleue. Les moyens dédiés à l'animation sont conformes aux attentes de l'AG. Le taux de 25% du montant total de la contribution publique n'est pas dépassé (11,27%)</t>
  </si>
  <si>
    <t>Les réponses aux éléments complémentaires demandés ont été apportées : 
*L’ingénierie du PAT prévoit un coordinateur dont le financement sera inscrit au contrat régional et 4 chargés de mission (1 par EPCI) pour l’animation interne du PAT à l’échelle de chaque EPCI.
Le poste d’animateur du PAT sur la Communauté d’agglomération de La Rochelle ne pourra donc pas être financé avec le FEADER, c’est pourquoi il y a deux fiches actions sur cette thématique mobilisant l’une le FEDER pour le poste sur la Communauté d’agglomération de La Rochelle et l’autre le FEADER pour les postes sur les 3 autres EPCI.
*Les projets visés sont des initiatives publiques en collaboration avec des groupements d’agriculteurs mais ils ne seront pas porteurs de projet. Nous avons donc enlevé « groupements d’agriculteurs » dans les bénéficiaires de la fiche action 2.1. jointe à la réponse.
*Le territoire a préciser que les actions menées sur les territoires urbains et rurales seront de nature différentes (Ex : logement étudiant en zone urbaiine / logement pour les jeunes travailleurs avec des ressources limitées en secteur rural)
*Les lignes de partage entre l’OS 2.2 du FEAMPA (AAP promotion) et les actions de « valorisation, développement et commercialisation des produits de la mer » visées par la fiche action 5.2 ont bien été prises en compte. Dans le cadre de la fiche action 5.2 de l’économie bleue, les actions sont pluri-filières en lien notamment avec le PAT La Rochelle-Ré-Aunis et le tourisme durable.
Vigilance AG : La réponse du GAL est bien notée, mais les lignes de partages seront à revoir lors de la phase de conventionnement (s’il s’agit de la promotion des produits = AAP ouvert dans le cadre de l’OS 2.2, s’il s’agit de la promotion du territoire ou des activités EBD = DLAL).</t>
  </si>
  <si>
    <t xml:space="preserve">Plan d'actions : 
o Alerte : les agriculteurs, les groupements d’agriculteurs ne sont pas éligibles au FEDER 
o Alerte : les projets agricoles éligibles au FEADER ne peuvent être financés par le volet territorial (FEDER OS 5 et LEADER) 
 o Proposition de fusionner les fiches actions concernant l’animation thématique en choisissant un seul fonds (FEDER ou FEADER). Pour rappel, sur les projets d'ingénierie, d'animation  et pour les investissements immatériels, le FEADER  est mobilisable sur l'ensemble du territoire y compris sur la Ville de la Rochelle sous-réserve que les actions soient communes au territoire rural et urbain. 
o Préciser le titre de l'objectif prioritaire dédié à l'EBD (le titre n'étant pas le même dans le plan de financement p. 60 et dans les fiches actions)
o Préciser les lignes de partage avec l’OS 2.2 du FEAMPA (AAP promotion) pour les actions de « valorisation, développement et commercialisation des produits de la mer » visées par la fiche action 5.2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</si>
</sst>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44" formatCode="_-* #,##0.00\ &quot;€&quot;_-;\-* #,##0.00\ &quot;€&quot;_-;_-* &quot;-&quot;??\ &quot;€&quot;_-;_-@_-"/>
  </numFmts>
  <fonts count="25"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sz val="11"/>
      <color theme="1"/>
      <name val="Wingdings"/>
      <charset val="2"/>
    </font>
    <font>
      <b/>
      <sz val="11"/>
      <color rgb="FF000000"/>
      <name val="Calibri"/>
      <family val="2"/>
      <scheme val="minor"/>
    </font>
    <font>
      <b/>
      <sz val="8"/>
      <name val="Verdana"/>
      <family val="2"/>
    </font>
    <font>
      <b/>
      <sz val="11"/>
      <color theme="1"/>
      <name val="Calibri"/>
      <family val="2"/>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2"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44" fontId="20" fillId="0" borderId="0" applyFont="0" applyFill="0" applyBorder="0" applyAlignment="0" applyProtection="0"/>
    <xf numFmtId="9" fontId="20" fillId="0" borderId="0" applyFont="0" applyFill="0" applyBorder="0" applyAlignment="0" applyProtection="0"/>
  </cellStyleXfs>
  <cellXfs count="134">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3" fontId="0" fillId="0" borderId="1" xfId="0" applyNumberFormat="1" applyBorder="1" applyAlignment="1">
      <alignment horizontal="left" vertical="center" wrapText="1"/>
    </xf>
    <xf numFmtId="44" fontId="15" fillId="3" borderId="1" xfId="1" applyFont="1" applyFill="1" applyBorder="1" applyAlignment="1">
      <alignment horizontal="left" vertical="center" wrapText="1"/>
    </xf>
    <xf numFmtId="44" fontId="0" fillId="0" borderId="1" xfId="1" applyFont="1" applyBorder="1" applyAlignment="1">
      <alignment horizontal="left" vertical="center" wrapText="1"/>
    </xf>
    <xf numFmtId="44" fontId="0" fillId="4" borderId="1" xfId="1" applyFont="1" applyFill="1" applyBorder="1" applyAlignment="1">
      <alignment horizontal="left" vertical="center" wrapText="1"/>
    </xf>
    <xf numFmtId="14" fontId="0" fillId="0" borderId="1" xfId="0" applyNumberFormat="1" applyBorder="1" applyAlignment="1">
      <alignment vertical="center" wrapText="1"/>
    </xf>
    <xf numFmtId="0" fontId="0" fillId="0" borderId="1" xfId="0" applyBorder="1" applyAlignment="1">
      <alignment horizontal="center" vertical="center" wrapText="1"/>
    </xf>
    <xf numFmtId="0" fontId="6" fillId="10" borderId="1" xfId="0" applyFont="1" applyFill="1" applyBorder="1" applyAlignment="1">
      <alignment vertical="center" wrapText="1"/>
    </xf>
    <xf numFmtId="0" fontId="9" fillId="0" borderId="5" xfId="0" applyFont="1" applyBorder="1" applyAlignment="1">
      <alignment vertical="center" wrapText="1"/>
    </xf>
    <xf numFmtId="0" fontId="22" fillId="13" borderId="1" xfId="0" applyFont="1" applyFill="1" applyBorder="1" applyAlignment="1">
      <alignment vertical="center" wrapText="1"/>
    </xf>
    <xf numFmtId="0" fontId="10" fillId="13" borderId="1" xfId="0" applyFont="1" applyFill="1" applyBorder="1" applyAlignment="1">
      <alignment vertical="center" wrapText="1"/>
    </xf>
    <xf numFmtId="44" fontId="0" fillId="0" borderId="0" xfId="0" applyNumberFormat="1"/>
    <xf numFmtId="0" fontId="10" fillId="3" borderId="5"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9" fillId="0" borderId="8" xfId="0" applyFont="1" applyBorder="1" applyAlignment="1">
      <alignment vertical="center" wrapText="1"/>
    </xf>
    <xf numFmtId="0" fontId="9" fillId="0" borderId="12" xfId="0" applyFont="1" applyBorder="1" applyAlignment="1">
      <alignment vertical="center" wrapText="1"/>
    </xf>
    <xf numFmtId="0" fontId="0" fillId="0" borderId="0" xfId="0" applyBorder="1"/>
    <xf numFmtId="44" fontId="1" fillId="13" borderId="1" xfId="1" applyFont="1" applyFill="1" applyBorder="1" applyAlignment="1">
      <alignment horizontal="left" vertical="center" wrapText="1"/>
    </xf>
    <xf numFmtId="44" fontId="0" fillId="13" borderId="1" xfId="1" applyFont="1" applyFill="1" applyBorder="1" applyAlignment="1">
      <alignment horizontal="left" vertical="center" wrapText="1"/>
    </xf>
    <xf numFmtId="0" fontId="0" fillId="13" borderId="1" xfId="0" applyFill="1" applyBorder="1" applyAlignment="1">
      <alignment horizontal="left" vertical="center" wrapText="1"/>
    </xf>
    <xf numFmtId="0" fontId="0" fillId="13" borderId="1" xfId="0" applyFill="1" applyBorder="1" applyAlignment="1">
      <alignment horizontal="left" vertical="center"/>
    </xf>
    <xf numFmtId="44" fontId="0" fillId="0" borderId="8" xfId="1" applyFont="1" applyBorder="1" applyAlignment="1">
      <alignment horizontal="left" vertical="center" wrapText="1"/>
    </xf>
    <xf numFmtId="0" fontId="0" fillId="0" borderId="8" xfId="0" applyBorder="1" applyAlignment="1">
      <alignment horizontal="left" vertical="center" wrapText="1"/>
    </xf>
    <xf numFmtId="0" fontId="0" fillId="0" borderId="8" xfId="0" applyBorder="1" applyAlignment="1">
      <alignment horizontal="left" vertical="center"/>
    </xf>
    <xf numFmtId="44" fontId="0" fillId="0" borderId="5" xfId="1" applyFont="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horizontal="left" vertical="center"/>
    </xf>
    <xf numFmtId="0" fontId="1" fillId="13" borderId="1" xfId="0" applyFont="1" applyFill="1" applyBorder="1" applyAlignment="1">
      <alignment horizontal="left" vertical="center" wrapText="1"/>
    </xf>
    <xf numFmtId="0" fontId="1" fillId="13" borderId="1" xfId="0" applyFont="1" applyFill="1" applyBorder="1" applyAlignment="1">
      <alignment horizontal="left" vertical="center"/>
    </xf>
    <xf numFmtId="44" fontId="10" fillId="13" borderId="1" xfId="1" applyFont="1" applyFill="1" applyBorder="1" applyAlignment="1">
      <alignment horizontal="left" vertical="center" wrapText="1"/>
    </xf>
    <xf numFmtId="0" fontId="10" fillId="13" borderId="1" xfId="0" applyFont="1" applyFill="1" applyBorder="1" applyAlignment="1">
      <alignment horizontal="left" vertical="center" wrapText="1"/>
    </xf>
    <xf numFmtId="0" fontId="10" fillId="13" borderId="1" xfId="0" applyFont="1" applyFill="1" applyBorder="1" applyAlignment="1">
      <alignment horizontal="left" vertical="center"/>
    </xf>
    <xf numFmtId="0" fontId="0" fillId="0" borderId="1" xfId="0" applyBorder="1" applyAlignment="1">
      <alignment vertical="center" wrapText="1"/>
    </xf>
    <xf numFmtId="0" fontId="0" fillId="0" borderId="1" xfId="0" applyBorder="1" applyAlignment="1">
      <alignment vertical="center" wrapText="1"/>
    </xf>
    <xf numFmtId="0" fontId="0" fillId="0" borderId="1" xfId="0" applyBorder="1" applyAlignment="1">
      <alignment vertical="center" wrapText="1"/>
    </xf>
    <xf numFmtId="0" fontId="0" fillId="0" borderId="1" xfId="0" applyBorder="1" applyAlignment="1">
      <alignment vertical="center" wrapText="1"/>
    </xf>
    <xf numFmtId="0" fontId="23" fillId="10" borderId="1" xfId="0" applyFont="1" applyFill="1" applyBorder="1" applyAlignment="1">
      <alignment vertical="center" wrapText="1"/>
    </xf>
    <xf numFmtId="0" fontId="15" fillId="0" borderId="1" xfId="0" applyFont="1" applyBorder="1" applyAlignment="1">
      <alignment horizontal="left" vertical="center" wrapText="1"/>
    </xf>
    <xf numFmtId="6" fontId="0" fillId="3" borderId="1" xfId="0" applyNumberFormat="1" applyFill="1" applyBorder="1" applyAlignment="1">
      <alignment horizontal="left" vertical="center" wrapText="1"/>
    </xf>
    <xf numFmtId="0" fontId="6" fillId="10" borderId="0" xfId="0" applyFont="1" applyFill="1" applyBorder="1" applyAlignment="1">
      <alignment horizontal="left" vertical="center" wrapText="1"/>
    </xf>
    <xf numFmtId="0" fontId="0" fillId="13" borderId="1" xfId="2" applyNumberFormat="1" applyFont="1" applyFill="1" applyBorder="1" applyAlignment="1">
      <alignment horizontal="right" vertical="center" wrapText="1"/>
    </xf>
    <xf numFmtId="10" fontId="0" fillId="4" borderId="8" xfId="2" applyNumberFormat="1" applyFont="1" applyFill="1" applyBorder="1" applyAlignment="1">
      <alignment horizontal="right" vertical="center" wrapText="1"/>
    </xf>
    <xf numFmtId="10" fontId="0" fillId="4" borderId="1" xfId="2" applyNumberFormat="1" applyFont="1" applyFill="1" applyBorder="1" applyAlignment="1">
      <alignment horizontal="right" vertical="center" wrapText="1"/>
    </xf>
    <xf numFmtId="10" fontId="0" fillId="4" borderId="5" xfId="2" applyNumberFormat="1" applyFont="1" applyFill="1" applyBorder="1" applyAlignment="1">
      <alignment horizontal="right" vertical="center" wrapText="1"/>
    </xf>
    <xf numFmtId="10" fontId="0" fillId="13" borderId="1" xfId="2" applyNumberFormat="1" applyFont="1" applyFill="1" applyBorder="1" applyAlignment="1">
      <alignment horizontal="righ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7" borderId="2"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15" fillId="0" borderId="5" xfId="0" applyFont="1" applyBorder="1" applyAlignment="1">
      <alignment horizontal="left" vertical="center" wrapText="1"/>
    </xf>
    <xf numFmtId="0" fontId="15" fillId="0" borderId="8" xfId="0" applyFont="1" applyBorder="1" applyAlignment="1">
      <alignment horizontal="left"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1" fillId="9" borderId="2" xfId="0" applyFont="1" applyFill="1" applyBorder="1" applyAlignment="1">
      <alignment vertical="center" wrapText="1"/>
    </xf>
    <xf numFmtId="0" fontId="1" fillId="9" borderId="3" xfId="0" applyFont="1"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44" fontId="0" fillId="0" borderId="0" xfId="0" applyNumberFormat="1" applyAlignment="1">
      <alignment horizontal="center"/>
    </xf>
    <xf numFmtId="0" fontId="0" fillId="0" borderId="0" xfId="0" applyAlignment="1">
      <alignment horizontal="center"/>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B11" zoomScale="150" zoomScaleNormal="150" workbookViewId="0">
      <selection activeCell="B13" sqref="A13:XFD15"/>
    </sheetView>
  </sheetViews>
  <sheetFormatPr baseColWidth="10" defaultRowHeight="14.5" x14ac:dyDescent="0.35"/>
  <cols>
    <col min="1" max="1" width="42.7265625" style="2" customWidth="1"/>
    <col min="2" max="2" width="82.81640625" style="2" customWidth="1"/>
  </cols>
  <sheetData>
    <row r="1" spans="1:8" ht="51" customHeight="1" x14ac:dyDescent="0.35">
      <c r="A1" s="87" t="s">
        <v>0</v>
      </c>
      <c r="B1" s="88"/>
    </row>
    <row r="2" spans="1:8" ht="35.25" customHeight="1" x14ac:dyDescent="0.35">
      <c r="A2" s="3" t="s">
        <v>1</v>
      </c>
      <c r="B2" s="3" t="s">
        <v>264</v>
      </c>
      <c r="C2" s="1"/>
      <c r="D2" s="1"/>
      <c r="E2" s="1"/>
      <c r="F2" s="1"/>
      <c r="G2" s="1"/>
      <c r="H2" s="1"/>
    </row>
    <row r="3" spans="1:8" ht="35.25" customHeight="1" x14ac:dyDescent="0.35">
      <c r="A3" s="4" t="s">
        <v>61</v>
      </c>
      <c r="B3" s="5" t="s">
        <v>246</v>
      </c>
    </row>
    <row r="4" spans="1:8" ht="35.25" customHeight="1" x14ac:dyDescent="0.35">
      <c r="A4" s="5" t="s">
        <v>3</v>
      </c>
      <c r="B4" s="5" t="s">
        <v>121</v>
      </c>
    </row>
    <row r="5" spans="1:8" ht="35.25" customHeight="1" x14ac:dyDescent="0.35">
      <c r="A5" s="5" t="s">
        <v>4</v>
      </c>
      <c r="B5" s="79" t="s">
        <v>263</v>
      </c>
    </row>
    <row r="6" spans="1:8" ht="35.25" customHeight="1" x14ac:dyDescent="0.35">
      <c r="A6" s="5" t="s">
        <v>2</v>
      </c>
      <c r="B6" s="43">
        <v>254162</v>
      </c>
    </row>
    <row r="7" spans="1:8" ht="108.75" customHeight="1" x14ac:dyDescent="0.35">
      <c r="A7" s="5" t="s">
        <v>60</v>
      </c>
      <c r="B7" s="5" t="s">
        <v>247</v>
      </c>
    </row>
    <row r="8" spans="1:8" ht="35.25" customHeight="1" x14ac:dyDescent="0.35">
      <c r="A8" s="5" t="s">
        <v>78</v>
      </c>
      <c r="B8" s="5" t="s">
        <v>122</v>
      </c>
    </row>
    <row r="9" spans="1:8" ht="35.25" customHeight="1" x14ac:dyDescent="0.35">
      <c r="A9" s="6" t="s">
        <v>38</v>
      </c>
      <c r="B9" s="6" t="s">
        <v>248</v>
      </c>
      <c r="C9" s="1"/>
      <c r="D9" s="1"/>
      <c r="E9" s="1"/>
      <c r="F9" s="1"/>
      <c r="G9" s="1"/>
      <c r="H9" s="1"/>
    </row>
    <row r="10" spans="1:8" ht="48" customHeight="1" x14ac:dyDescent="0.35">
      <c r="A10" s="5" t="s">
        <v>39</v>
      </c>
      <c r="B10" s="5" t="s">
        <v>249</v>
      </c>
    </row>
    <row r="11" spans="1:8" ht="35.25" customHeight="1" x14ac:dyDescent="0.35">
      <c r="A11" s="5" t="s">
        <v>64</v>
      </c>
      <c r="B11" s="5" t="s">
        <v>123</v>
      </c>
    </row>
    <row r="12" spans="1:8" ht="35.25" customHeight="1" x14ac:dyDescent="0.35">
      <c r="A12" s="3" t="s">
        <v>7</v>
      </c>
      <c r="B12" s="44">
        <f>B13+B14+B15</f>
        <v>6773843</v>
      </c>
    </row>
    <row r="13" spans="1:8" ht="35.25" customHeight="1" x14ac:dyDescent="0.35">
      <c r="A13" s="4" t="s">
        <v>5</v>
      </c>
      <c r="B13" s="45">
        <v>4115685</v>
      </c>
    </row>
    <row r="14" spans="1:8" ht="35.25" customHeight="1" x14ac:dyDescent="0.35">
      <c r="A14" s="4" t="s">
        <v>6</v>
      </c>
      <c r="B14" s="45">
        <v>1658158</v>
      </c>
    </row>
    <row r="15" spans="1:8" ht="35.25" customHeight="1" x14ac:dyDescent="0.35">
      <c r="A15" s="6" t="s">
        <v>8</v>
      </c>
      <c r="B15" s="46">
        <v>1000000</v>
      </c>
    </row>
    <row r="16" spans="1:8" ht="35.25" customHeight="1" x14ac:dyDescent="0.35">
      <c r="A16" s="3" t="s">
        <v>40</v>
      </c>
      <c r="B16" s="80">
        <v>20000</v>
      </c>
    </row>
    <row r="17" spans="1:2" ht="35.25" customHeight="1" x14ac:dyDescent="0.35">
      <c r="A17" s="23" t="s">
        <v>101</v>
      </c>
      <c r="B17" s="23" t="s">
        <v>123</v>
      </c>
    </row>
    <row r="18" spans="1:2" ht="35.25" customHeight="1" x14ac:dyDescent="0.35"/>
    <row r="19" spans="1:2" ht="35.25" customHeight="1" x14ac:dyDescent="0.35"/>
    <row r="20" spans="1:2" ht="35.25" customHeight="1" x14ac:dyDescent="0.35"/>
    <row r="21" spans="1:2" ht="35.25" customHeight="1" x14ac:dyDescent="0.35"/>
    <row r="22" spans="1:2" ht="35.25" customHeight="1" x14ac:dyDescent="0.35"/>
    <row r="23" spans="1:2" ht="35.25" customHeight="1" x14ac:dyDescent="0.35"/>
    <row r="24" spans="1:2" ht="35.25" customHeight="1" x14ac:dyDescent="0.35"/>
    <row r="25" spans="1:2" ht="35.25" customHeight="1" x14ac:dyDescent="0.35"/>
    <row r="26" spans="1:2" ht="35.25" customHeight="1" x14ac:dyDescent="0.35"/>
    <row r="27" spans="1:2" ht="35.25" customHeight="1" x14ac:dyDescent="0.35"/>
    <row r="28" spans="1:2" ht="35.25" customHeight="1" x14ac:dyDescent="0.35"/>
    <row r="29" spans="1:2" ht="35.25" customHeight="1" x14ac:dyDescent="0.35"/>
    <row r="30" spans="1:2" ht="35.25" customHeight="1" x14ac:dyDescent="0.35"/>
    <row r="31" spans="1:2" ht="35.25" customHeight="1" x14ac:dyDescent="0.35"/>
    <row r="32" spans="1:2" ht="35.25" customHeight="1" x14ac:dyDescent="0.35"/>
    <row r="33" ht="35.25" customHeight="1" x14ac:dyDescent="0.35"/>
    <row r="34" ht="35.25" customHeight="1" x14ac:dyDescent="0.3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93" zoomScaleNormal="93" workbookViewId="0">
      <selection activeCell="A20" sqref="A20:E20"/>
    </sheetView>
  </sheetViews>
  <sheetFormatPr baseColWidth="10" defaultRowHeight="14.5" x14ac:dyDescent="0.35"/>
  <cols>
    <col min="1" max="1" width="61.81640625" style="10" customWidth="1"/>
    <col min="2" max="2" width="40.81640625" style="10" customWidth="1"/>
    <col min="3" max="4" width="11.453125" style="11"/>
    <col min="5" max="5" width="62.453125" style="11" customWidth="1"/>
  </cols>
  <sheetData>
    <row r="1" spans="1:5" ht="51.75" customHeight="1" x14ac:dyDescent="0.35">
      <c r="A1" s="95" t="s">
        <v>9</v>
      </c>
      <c r="B1" s="96"/>
      <c r="C1" s="96"/>
      <c r="D1" s="96"/>
      <c r="E1" s="97"/>
    </row>
    <row r="2" spans="1:5" s="7" customFormat="1" ht="41.25" customHeight="1" x14ac:dyDescent="0.35">
      <c r="A2" s="101" t="s">
        <v>96</v>
      </c>
      <c r="B2" s="103" t="s">
        <v>102</v>
      </c>
      <c r="C2" s="105" t="s">
        <v>10</v>
      </c>
      <c r="D2" s="105"/>
      <c r="E2" s="106" t="s">
        <v>11</v>
      </c>
    </row>
    <row r="3" spans="1:5" s="7" customFormat="1" ht="41.25" customHeight="1" x14ac:dyDescent="0.35">
      <c r="A3" s="102"/>
      <c r="B3" s="104"/>
      <c r="C3" s="8" t="s">
        <v>12</v>
      </c>
      <c r="D3" s="9" t="s">
        <v>13</v>
      </c>
      <c r="E3" s="107"/>
    </row>
    <row r="4" spans="1:5" ht="41.25" customHeight="1" x14ac:dyDescent="0.35">
      <c r="A4" s="5" t="s">
        <v>65</v>
      </c>
      <c r="B4" s="5" t="s">
        <v>14</v>
      </c>
      <c r="C4" s="48" t="s">
        <v>124</v>
      </c>
      <c r="D4" s="48"/>
      <c r="E4" s="47">
        <v>44729</v>
      </c>
    </row>
    <row r="5" spans="1:5" ht="189" customHeight="1" x14ac:dyDescent="0.35">
      <c r="A5" s="5" t="s">
        <v>79</v>
      </c>
      <c r="B5" s="5" t="s">
        <v>15</v>
      </c>
      <c r="C5" s="48" t="s">
        <v>124</v>
      </c>
      <c r="D5" s="48"/>
      <c r="E5" s="24" t="s">
        <v>266</v>
      </c>
    </row>
    <row r="6" spans="1:5" ht="46" customHeight="1" x14ac:dyDescent="0.35">
      <c r="A6" s="5" t="s">
        <v>80</v>
      </c>
      <c r="B6" s="5" t="s">
        <v>63</v>
      </c>
      <c r="C6" s="48" t="s">
        <v>125</v>
      </c>
      <c r="D6" s="48"/>
      <c r="E6" s="12" t="s">
        <v>62</v>
      </c>
    </row>
    <row r="7" spans="1:5" ht="109" customHeight="1" x14ac:dyDescent="0.35">
      <c r="A7" s="12" t="s">
        <v>17</v>
      </c>
      <c r="B7" s="12" t="s">
        <v>16</v>
      </c>
      <c r="C7" s="48" t="s">
        <v>125</v>
      </c>
      <c r="D7" s="48"/>
      <c r="E7" s="24" t="s">
        <v>242</v>
      </c>
    </row>
    <row r="8" spans="1:5" ht="69" customHeight="1" x14ac:dyDescent="0.35">
      <c r="A8" s="12" t="s">
        <v>18</v>
      </c>
      <c r="B8" s="12" t="s">
        <v>16</v>
      </c>
      <c r="C8" s="48" t="s">
        <v>125</v>
      </c>
      <c r="D8" s="48"/>
      <c r="E8" s="30" t="s">
        <v>128</v>
      </c>
    </row>
    <row r="9" spans="1:5" ht="41.25" customHeight="1" x14ac:dyDescent="0.35">
      <c r="A9" s="12" t="s">
        <v>19</v>
      </c>
      <c r="B9" s="12" t="s">
        <v>16</v>
      </c>
      <c r="C9" s="48" t="s">
        <v>125</v>
      </c>
      <c r="D9" s="48"/>
      <c r="E9" s="12" t="s">
        <v>243</v>
      </c>
    </row>
    <row r="10" spans="1:5" ht="102.75" customHeight="1" x14ac:dyDescent="0.35">
      <c r="A10" s="12" t="s">
        <v>20</v>
      </c>
      <c r="B10" s="12" t="s">
        <v>16</v>
      </c>
      <c r="C10" s="48" t="s">
        <v>125</v>
      </c>
      <c r="D10" s="48"/>
      <c r="E10" s="12" t="s">
        <v>218</v>
      </c>
    </row>
    <row r="11" spans="1:5" ht="41.25" customHeight="1" x14ac:dyDescent="0.35">
      <c r="A11" s="13" t="s">
        <v>66</v>
      </c>
      <c r="B11" s="12" t="s">
        <v>24</v>
      </c>
      <c r="C11" s="48" t="s">
        <v>125</v>
      </c>
      <c r="D11" s="48"/>
      <c r="E11" s="12" t="s">
        <v>219</v>
      </c>
    </row>
    <row r="12" spans="1:5" ht="41.25" customHeight="1" x14ac:dyDescent="0.35">
      <c r="A12" s="13" t="s">
        <v>67</v>
      </c>
      <c r="B12" s="12" t="s">
        <v>25</v>
      </c>
      <c r="C12" s="48" t="s">
        <v>125</v>
      </c>
      <c r="D12" s="48"/>
      <c r="E12" s="12" t="s">
        <v>244</v>
      </c>
    </row>
    <row r="13" spans="1:5" ht="56.25" customHeight="1" x14ac:dyDescent="0.35">
      <c r="A13" s="13" t="s">
        <v>21</v>
      </c>
      <c r="B13" s="12" t="s">
        <v>25</v>
      </c>
      <c r="C13" s="48" t="s">
        <v>125</v>
      </c>
      <c r="D13" s="48"/>
      <c r="E13" s="108" t="s">
        <v>245</v>
      </c>
    </row>
    <row r="14" spans="1:5" ht="41.25" customHeight="1" x14ac:dyDescent="0.35">
      <c r="A14" s="13" t="s">
        <v>22</v>
      </c>
      <c r="B14" s="12" t="s">
        <v>26</v>
      </c>
      <c r="C14" s="48" t="s">
        <v>125</v>
      </c>
      <c r="D14" s="48"/>
      <c r="E14" s="109"/>
    </row>
    <row r="15" spans="1:5" ht="55.5" customHeight="1" x14ac:dyDescent="0.35">
      <c r="A15" s="13" t="s">
        <v>55</v>
      </c>
      <c r="B15" s="12" t="s">
        <v>28</v>
      </c>
      <c r="C15" s="48" t="s">
        <v>125</v>
      </c>
      <c r="D15" s="48"/>
      <c r="E15" s="12" t="s">
        <v>31</v>
      </c>
    </row>
    <row r="16" spans="1:5" ht="41.25" customHeight="1" x14ac:dyDescent="0.35">
      <c r="A16" s="12" t="s">
        <v>23</v>
      </c>
      <c r="B16" s="12" t="s">
        <v>27</v>
      </c>
      <c r="C16" s="48" t="s">
        <v>125</v>
      </c>
      <c r="D16" s="48"/>
      <c r="E16" s="12"/>
    </row>
    <row r="17" spans="1:5" ht="41.25" customHeight="1" x14ac:dyDescent="0.35">
      <c r="A17" s="98" t="s">
        <v>29</v>
      </c>
      <c r="B17" s="99"/>
      <c r="C17" s="99"/>
      <c r="D17" s="99"/>
      <c r="E17" s="100"/>
    </row>
    <row r="18" spans="1:5" ht="41.25" customHeight="1" x14ac:dyDescent="0.35">
      <c r="A18" s="89" t="s">
        <v>251</v>
      </c>
      <c r="B18" s="90"/>
      <c r="C18" s="90"/>
      <c r="D18" s="90"/>
      <c r="E18" s="91"/>
    </row>
    <row r="19" spans="1:5" ht="106.5" customHeight="1" x14ac:dyDescent="0.35">
      <c r="A19" s="89" t="s">
        <v>265</v>
      </c>
      <c r="B19" s="90"/>
      <c r="C19" s="90"/>
      <c r="D19" s="90"/>
      <c r="E19" s="91"/>
    </row>
    <row r="20" spans="1:5" ht="84.65" customHeight="1" x14ac:dyDescent="0.35">
      <c r="A20" s="92" t="s">
        <v>267</v>
      </c>
      <c r="B20" s="93"/>
      <c r="C20" s="93"/>
      <c r="D20" s="93"/>
      <c r="E20" s="94"/>
    </row>
    <row r="21" spans="1:5" ht="53.15" customHeight="1" x14ac:dyDescent="0.35">
      <c r="A21" s="89" t="s">
        <v>252</v>
      </c>
      <c r="B21" s="90"/>
      <c r="C21" s="90"/>
      <c r="D21" s="90"/>
      <c r="E21" s="91"/>
    </row>
  </sheetData>
  <mergeCells count="11">
    <mergeCell ref="A18:E18"/>
    <mergeCell ref="A19:E19"/>
    <mergeCell ref="A20:E20"/>
    <mergeCell ref="A21:E21"/>
    <mergeCell ref="A1:E1"/>
    <mergeCell ref="A17:E17"/>
    <mergeCell ref="A2:A3"/>
    <mergeCell ref="B2:B3"/>
    <mergeCell ref="C2:D2"/>
    <mergeCell ref="E2:E3"/>
    <mergeCell ref="E13:E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7" zoomScale="83" zoomScaleNormal="83" workbookViewId="0">
      <selection activeCell="F17" sqref="F17"/>
    </sheetView>
  </sheetViews>
  <sheetFormatPr baseColWidth="10" defaultRowHeight="14.5" x14ac:dyDescent="0.35"/>
  <cols>
    <col min="1" max="1" width="54.453125" customWidth="1"/>
    <col min="2" max="2" width="73.81640625" customWidth="1"/>
    <col min="3" max="3" width="16.453125" customWidth="1"/>
    <col min="4" max="4" width="65.453125" customWidth="1"/>
    <col min="5" max="5" width="58.1796875" customWidth="1"/>
    <col min="6" max="6" width="94.1796875" customWidth="1"/>
  </cols>
  <sheetData>
    <row r="1" spans="1:6" ht="54" customHeight="1" x14ac:dyDescent="0.35">
      <c r="A1" s="95" t="s">
        <v>30</v>
      </c>
      <c r="B1" s="96"/>
      <c r="C1" s="96"/>
      <c r="D1" s="97"/>
    </row>
    <row r="2" spans="1:6" ht="16.5" customHeight="1" x14ac:dyDescent="0.35">
      <c r="A2" s="16"/>
      <c r="B2" s="31"/>
    </row>
    <row r="3" spans="1:6" ht="20.25" customHeight="1" x14ac:dyDescent="0.35">
      <c r="A3" s="14"/>
      <c r="B3" s="32"/>
      <c r="C3" s="26" t="s">
        <v>99</v>
      </c>
    </row>
    <row r="4" spans="1:6" ht="33" customHeight="1" x14ac:dyDescent="0.35">
      <c r="A4" s="14"/>
      <c r="B4" s="15"/>
      <c r="C4" s="27" t="s">
        <v>98</v>
      </c>
    </row>
    <row r="5" spans="1:6" ht="29.15" customHeight="1" x14ac:dyDescent="0.35">
      <c r="A5" s="17"/>
      <c r="B5" s="15"/>
      <c r="C5" s="28" t="s">
        <v>97</v>
      </c>
    </row>
    <row r="6" spans="1:6" s="11" customFormat="1" ht="57" customHeight="1" x14ac:dyDescent="0.35">
      <c r="A6" s="40" t="s">
        <v>111</v>
      </c>
      <c r="B6" s="40" t="s">
        <v>110</v>
      </c>
      <c r="C6" s="41" t="s">
        <v>82</v>
      </c>
      <c r="D6" s="41" t="s">
        <v>100</v>
      </c>
      <c r="E6" s="41" t="s">
        <v>81</v>
      </c>
      <c r="F6" s="41" t="s">
        <v>257</v>
      </c>
    </row>
    <row r="7" spans="1:6" s="11" customFormat="1" ht="39.75" customHeight="1" x14ac:dyDescent="0.35">
      <c r="A7" s="112" t="s">
        <v>104</v>
      </c>
      <c r="B7" s="113"/>
      <c r="C7" s="113"/>
      <c r="D7" s="114"/>
      <c r="E7" s="38"/>
      <c r="F7" s="38"/>
    </row>
    <row r="8" spans="1:6" s="11" customFormat="1" ht="111" customHeight="1" x14ac:dyDescent="0.35">
      <c r="A8" s="12" t="s">
        <v>83</v>
      </c>
      <c r="B8" s="12" t="s">
        <v>115</v>
      </c>
      <c r="C8" s="26" t="s">
        <v>99</v>
      </c>
      <c r="D8" s="12" t="s">
        <v>220</v>
      </c>
      <c r="E8" s="12"/>
      <c r="F8" s="76"/>
    </row>
    <row r="9" spans="1:6" s="11" customFormat="1" ht="122.5" customHeight="1" x14ac:dyDescent="0.35">
      <c r="A9" s="12" t="s">
        <v>84</v>
      </c>
      <c r="B9" s="12" t="s">
        <v>93</v>
      </c>
      <c r="C9" s="26" t="s">
        <v>99</v>
      </c>
      <c r="D9" s="12" t="s">
        <v>254</v>
      </c>
      <c r="E9" s="12"/>
      <c r="F9" s="76"/>
    </row>
    <row r="10" spans="1:6" s="11" customFormat="1" ht="109.5" customHeight="1" x14ac:dyDescent="0.35">
      <c r="A10" s="12" t="s">
        <v>69</v>
      </c>
      <c r="B10" s="12" t="s">
        <v>70</v>
      </c>
      <c r="C10" s="26" t="s">
        <v>99</v>
      </c>
      <c r="D10" s="12" t="s">
        <v>222</v>
      </c>
      <c r="E10" s="12"/>
      <c r="F10" s="76"/>
    </row>
    <row r="11" spans="1:6" s="18" customFormat="1" ht="41.25" customHeight="1" x14ac:dyDescent="0.35">
      <c r="A11" s="112" t="s">
        <v>105</v>
      </c>
      <c r="B11" s="113"/>
      <c r="C11" s="113"/>
      <c r="D11" s="114"/>
      <c r="E11" s="25"/>
      <c r="F11" s="25"/>
    </row>
    <row r="12" spans="1:6" s="11" customFormat="1" ht="103" customHeight="1" x14ac:dyDescent="0.35">
      <c r="A12" s="11" t="s">
        <v>86</v>
      </c>
      <c r="B12" s="30" t="s">
        <v>94</v>
      </c>
      <c r="C12" s="26" t="s">
        <v>99</v>
      </c>
      <c r="D12" s="12" t="s">
        <v>129</v>
      </c>
      <c r="E12" s="75" t="s">
        <v>253</v>
      </c>
      <c r="F12" s="30" t="s">
        <v>260</v>
      </c>
    </row>
    <row r="13" spans="1:6" s="11" customFormat="1" ht="133.5" customHeight="1" x14ac:dyDescent="0.35">
      <c r="A13" s="12" t="s">
        <v>77</v>
      </c>
      <c r="B13" s="35" t="s">
        <v>85</v>
      </c>
      <c r="C13" s="26" t="s">
        <v>99</v>
      </c>
      <c r="D13" s="12" t="s">
        <v>221</v>
      </c>
      <c r="E13" s="12"/>
      <c r="F13" s="76"/>
    </row>
    <row r="14" spans="1:6" s="11" customFormat="1" ht="93" customHeight="1" x14ac:dyDescent="0.35">
      <c r="A14" s="12" t="s">
        <v>54</v>
      </c>
      <c r="B14" s="12" t="s">
        <v>112</v>
      </c>
      <c r="C14" s="26" t="s">
        <v>99</v>
      </c>
      <c r="D14" s="12" t="s">
        <v>126</v>
      </c>
      <c r="E14" s="12"/>
      <c r="F14" s="76"/>
    </row>
    <row r="15" spans="1:6" s="11" customFormat="1" ht="185.25" customHeight="1" x14ac:dyDescent="0.35">
      <c r="A15" s="12" t="s">
        <v>53</v>
      </c>
      <c r="B15" s="24" t="s">
        <v>119</v>
      </c>
      <c r="C15" s="26" t="s">
        <v>99</v>
      </c>
      <c r="D15" s="12" t="s">
        <v>255</v>
      </c>
      <c r="E15" s="75" t="s">
        <v>256</v>
      </c>
      <c r="F15" s="30" t="s">
        <v>269</v>
      </c>
    </row>
    <row r="16" spans="1:6" s="11" customFormat="1" ht="100.5" customHeight="1" x14ac:dyDescent="0.35">
      <c r="A16" s="24" t="s">
        <v>71</v>
      </c>
      <c r="B16" s="24" t="s">
        <v>116</v>
      </c>
      <c r="C16" s="49" t="s">
        <v>99</v>
      </c>
      <c r="D16" s="12" t="s">
        <v>232</v>
      </c>
      <c r="E16" s="12"/>
      <c r="F16" s="76"/>
    </row>
    <row r="17" spans="1:6" s="11" customFormat="1" ht="349" customHeight="1" x14ac:dyDescent="0.35">
      <c r="A17" s="12" t="s">
        <v>87</v>
      </c>
      <c r="B17" s="30" t="s">
        <v>118</v>
      </c>
      <c r="C17" s="81" t="s">
        <v>99</v>
      </c>
      <c r="D17" s="12" t="s">
        <v>225</v>
      </c>
      <c r="E17" s="12" t="s">
        <v>273</v>
      </c>
      <c r="F17" s="76" t="s">
        <v>272</v>
      </c>
    </row>
    <row r="18" spans="1:6" s="11" customFormat="1" ht="69.75" customHeight="1" x14ac:dyDescent="0.35">
      <c r="A18" s="12" t="s">
        <v>89</v>
      </c>
      <c r="B18" s="12" t="s">
        <v>233</v>
      </c>
      <c r="C18" s="49" t="s">
        <v>99</v>
      </c>
      <c r="D18" s="12" t="s">
        <v>130</v>
      </c>
      <c r="E18" s="12"/>
      <c r="F18" s="77"/>
    </row>
    <row r="19" spans="1:6" s="11" customFormat="1" ht="46.5" customHeight="1" x14ac:dyDescent="0.35">
      <c r="A19" s="112" t="s">
        <v>106</v>
      </c>
      <c r="B19" s="113"/>
      <c r="C19" s="113"/>
      <c r="D19" s="114"/>
      <c r="E19" s="12"/>
      <c r="F19" s="77"/>
    </row>
    <row r="20" spans="1:6" s="11" customFormat="1" ht="167.25" customHeight="1" x14ac:dyDescent="0.35">
      <c r="A20" s="12" t="s">
        <v>52</v>
      </c>
      <c r="B20" s="30" t="s">
        <v>114</v>
      </c>
      <c r="C20" s="81" t="s">
        <v>99</v>
      </c>
      <c r="D20" s="12" t="s">
        <v>270</v>
      </c>
      <c r="E20" s="12"/>
      <c r="F20" s="76"/>
    </row>
    <row r="21" spans="1:6" s="34" customFormat="1" ht="100.5" customHeight="1" x14ac:dyDescent="0.35">
      <c r="A21" s="30" t="s">
        <v>56</v>
      </c>
      <c r="B21" s="30" t="s">
        <v>75</v>
      </c>
      <c r="C21" s="49" t="s">
        <v>99</v>
      </c>
      <c r="D21" s="30" t="s">
        <v>271</v>
      </c>
      <c r="E21" s="30"/>
      <c r="F21" s="30"/>
    </row>
    <row r="22" spans="1:6" s="11" customFormat="1" ht="199.5" customHeight="1" x14ac:dyDescent="0.35">
      <c r="A22" s="12" t="s">
        <v>90</v>
      </c>
      <c r="B22" s="12" t="s">
        <v>113</v>
      </c>
      <c r="C22" s="49" t="s">
        <v>99</v>
      </c>
      <c r="D22" s="12" t="s">
        <v>234</v>
      </c>
      <c r="E22" s="12"/>
      <c r="F22" s="76"/>
    </row>
    <row r="23" spans="1:6" s="19" customFormat="1" ht="36.75" customHeight="1" x14ac:dyDescent="0.35">
      <c r="A23" s="112" t="s">
        <v>107</v>
      </c>
      <c r="B23" s="113"/>
      <c r="C23" s="113"/>
      <c r="D23" s="114"/>
      <c r="E23" s="37"/>
      <c r="F23" s="37"/>
    </row>
    <row r="24" spans="1:6" s="11" customFormat="1" ht="190.5" customHeight="1" x14ac:dyDescent="0.35">
      <c r="A24" s="12" t="s">
        <v>51</v>
      </c>
      <c r="B24" s="12" t="s">
        <v>235</v>
      </c>
      <c r="C24" s="49" t="s">
        <v>99</v>
      </c>
      <c r="D24" s="12" t="s">
        <v>223</v>
      </c>
      <c r="E24" s="12"/>
      <c r="F24" s="76"/>
    </row>
    <row r="25" spans="1:6" s="11" customFormat="1" ht="172.5" customHeight="1" x14ac:dyDescent="0.35">
      <c r="A25" s="12" t="s">
        <v>50</v>
      </c>
      <c r="B25" s="30" t="s">
        <v>95</v>
      </c>
      <c r="C25" s="81" t="s">
        <v>99</v>
      </c>
      <c r="D25" s="12" t="s">
        <v>236</v>
      </c>
      <c r="E25" s="12"/>
      <c r="F25" s="76"/>
    </row>
    <row r="26" spans="1:6" s="34" customFormat="1" ht="67.5" customHeight="1" x14ac:dyDescent="0.35">
      <c r="A26" s="30" t="s">
        <v>59</v>
      </c>
      <c r="B26" s="33" t="s">
        <v>74</v>
      </c>
      <c r="C26" s="49" t="s">
        <v>99</v>
      </c>
      <c r="D26" s="30" t="s">
        <v>226</v>
      </c>
      <c r="E26" s="30"/>
      <c r="F26" s="30"/>
    </row>
    <row r="27" spans="1:6" s="11" customFormat="1" ht="55.5" customHeight="1" x14ac:dyDescent="0.35">
      <c r="A27" s="30" t="s">
        <v>237</v>
      </c>
      <c r="B27" s="42" t="s">
        <v>117</v>
      </c>
      <c r="C27" s="49" t="s">
        <v>99</v>
      </c>
      <c r="D27" s="12" t="s">
        <v>127</v>
      </c>
      <c r="E27" s="12"/>
      <c r="F27" s="76"/>
    </row>
    <row r="28" spans="1:6" s="11" customFormat="1" ht="37.5" customHeight="1" x14ac:dyDescent="0.35">
      <c r="A28" s="112" t="s">
        <v>108</v>
      </c>
      <c r="B28" s="113"/>
      <c r="C28" s="113"/>
      <c r="D28" s="114"/>
      <c r="E28" s="38"/>
      <c r="F28" s="38"/>
    </row>
    <row r="29" spans="1:6" s="11" customFormat="1" ht="166.5" customHeight="1" x14ac:dyDescent="0.35">
      <c r="A29" s="12" t="s">
        <v>32</v>
      </c>
      <c r="B29" s="30" t="s">
        <v>73</v>
      </c>
      <c r="C29" s="49" t="s">
        <v>99</v>
      </c>
      <c r="D29" s="12" t="s">
        <v>224</v>
      </c>
      <c r="E29" s="12"/>
      <c r="F29" s="76"/>
    </row>
    <row r="30" spans="1:6" s="11" customFormat="1" ht="150" customHeight="1" x14ac:dyDescent="0.35">
      <c r="A30" s="12" t="s">
        <v>57</v>
      </c>
      <c r="B30" s="12" t="s">
        <v>238</v>
      </c>
      <c r="C30" s="49" t="s">
        <v>99</v>
      </c>
      <c r="D30" s="12" t="s">
        <v>131</v>
      </c>
      <c r="E30" s="12"/>
      <c r="F30" s="76"/>
    </row>
    <row r="31" spans="1:6" s="11" customFormat="1" ht="256.5" customHeight="1" x14ac:dyDescent="0.35">
      <c r="A31" s="12" t="s">
        <v>88</v>
      </c>
      <c r="B31" s="12" t="s">
        <v>239</v>
      </c>
      <c r="C31" s="81" t="s">
        <v>99</v>
      </c>
      <c r="D31" s="12" t="s">
        <v>240</v>
      </c>
      <c r="E31" s="12" t="s">
        <v>231</v>
      </c>
      <c r="F31" s="110" t="s">
        <v>261</v>
      </c>
    </row>
    <row r="32" spans="1:6" s="11" customFormat="1" ht="326.25" customHeight="1" x14ac:dyDescent="0.35">
      <c r="A32" s="12" t="s">
        <v>91</v>
      </c>
      <c r="B32" s="12" t="s">
        <v>72</v>
      </c>
      <c r="C32" s="81" t="s">
        <v>99</v>
      </c>
      <c r="D32" s="12" t="s">
        <v>241</v>
      </c>
      <c r="E32" s="74" t="s">
        <v>231</v>
      </c>
      <c r="F32" s="111"/>
    </row>
    <row r="33" spans="1:6" s="11" customFormat="1" x14ac:dyDescent="0.35">
      <c r="A33" s="12"/>
      <c r="B33" s="12"/>
      <c r="C33" s="12"/>
      <c r="D33" s="12"/>
      <c r="E33" s="12"/>
      <c r="F33" s="76"/>
    </row>
    <row r="34" spans="1:6" s="11" customFormat="1" ht="32.25" customHeight="1" x14ac:dyDescent="0.35">
      <c r="A34" s="112" t="s">
        <v>109</v>
      </c>
      <c r="B34" s="113"/>
      <c r="C34" s="113"/>
      <c r="D34" s="114"/>
      <c r="E34" s="38"/>
      <c r="F34" s="38"/>
    </row>
    <row r="35" spans="1:6" s="11" customFormat="1" ht="47.15" customHeight="1" x14ac:dyDescent="0.35">
      <c r="A35" s="24" t="s">
        <v>92</v>
      </c>
      <c r="B35" s="12"/>
      <c r="C35" s="12"/>
      <c r="D35" s="12" t="s">
        <v>215</v>
      </c>
      <c r="E35" s="12"/>
      <c r="F35" s="76"/>
    </row>
    <row r="36" spans="1:6" s="11" customFormat="1" ht="18" customHeight="1" x14ac:dyDescent="0.35">
      <c r="A36" s="36"/>
      <c r="B36" s="12"/>
      <c r="C36" s="12"/>
      <c r="D36" s="12"/>
      <c r="E36" s="39"/>
      <c r="F36" s="39"/>
    </row>
    <row r="37" spans="1:6" s="11" customFormat="1" ht="33" customHeight="1" x14ac:dyDescent="0.35">
      <c r="A37" s="118" t="s">
        <v>33</v>
      </c>
      <c r="B37" s="119"/>
      <c r="C37" s="119"/>
      <c r="D37" s="119"/>
      <c r="E37" s="120"/>
    </row>
    <row r="38" spans="1:6" s="11" customFormat="1" ht="18.5" x14ac:dyDescent="0.35">
      <c r="A38" s="20" t="s">
        <v>250</v>
      </c>
      <c r="B38" s="22"/>
      <c r="C38" s="78" t="s">
        <v>262</v>
      </c>
      <c r="D38" s="124" t="s">
        <v>259</v>
      </c>
      <c r="E38" s="125"/>
    </row>
    <row r="39" spans="1:6" s="11" customFormat="1" ht="84" customHeight="1" x14ac:dyDescent="0.35">
      <c r="A39" s="129" t="s">
        <v>34</v>
      </c>
      <c r="B39" s="126" t="s">
        <v>227</v>
      </c>
      <c r="C39" s="127"/>
      <c r="D39" s="127"/>
      <c r="E39" s="128"/>
    </row>
    <row r="40" spans="1:6" s="11" customFormat="1" ht="82.5" customHeight="1" x14ac:dyDescent="0.35">
      <c r="A40" s="130"/>
      <c r="B40" s="126" t="s">
        <v>216</v>
      </c>
      <c r="C40" s="127"/>
      <c r="D40" s="127"/>
      <c r="E40" s="128"/>
    </row>
    <row r="41" spans="1:6" s="11" customFormat="1" ht="333" customHeight="1" x14ac:dyDescent="0.35">
      <c r="A41" s="131"/>
      <c r="B41" s="126" t="s">
        <v>258</v>
      </c>
      <c r="C41" s="127"/>
      <c r="D41" s="127"/>
      <c r="E41" s="128"/>
    </row>
    <row r="42" spans="1:6" s="11" customFormat="1" ht="34.5" customHeight="1" x14ac:dyDescent="0.35">
      <c r="A42" s="118" t="s">
        <v>35</v>
      </c>
      <c r="B42" s="119"/>
      <c r="C42" s="119"/>
      <c r="D42" s="119"/>
      <c r="E42" s="120"/>
    </row>
    <row r="43" spans="1:6" s="11" customFormat="1" ht="60.75" customHeight="1" x14ac:dyDescent="0.35">
      <c r="A43" s="20" t="s">
        <v>36</v>
      </c>
      <c r="B43" s="115" t="s">
        <v>103</v>
      </c>
      <c r="C43" s="116"/>
      <c r="D43" s="116"/>
      <c r="E43" s="117"/>
    </row>
    <row r="44" spans="1:6" s="11" customFormat="1" ht="114" customHeight="1" x14ac:dyDescent="0.35">
      <c r="A44" s="20" t="s">
        <v>37</v>
      </c>
      <c r="B44" s="92" t="s">
        <v>268</v>
      </c>
      <c r="C44" s="93"/>
      <c r="D44" s="93"/>
      <c r="E44" s="94"/>
    </row>
    <row r="45" spans="1:6" s="11" customFormat="1" ht="42.75" customHeight="1" x14ac:dyDescent="0.35">
      <c r="A45" s="29" t="s">
        <v>58</v>
      </c>
      <c r="B45" s="121" t="s">
        <v>68</v>
      </c>
      <c r="C45" s="122"/>
      <c r="D45" s="122"/>
      <c r="E45" s="123"/>
    </row>
    <row r="46" spans="1:6" s="11" customFormat="1" x14ac:dyDescent="0.35"/>
    <row r="47" spans="1:6" s="11" customFormat="1" x14ac:dyDescent="0.35"/>
    <row r="48" spans="1:6" s="11" customFormat="1" x14ac:dyDescent="0.35"/>
    <row r="49" s="11" customFormat="1" x14ac:dyDescent="0.35"/>
    <row r="50" s="11" customFormat="1" x14ac:dyDescent="0.35"/>
    <row r="51" s="11" customFormat="1" x14ac:dyDescent="0.35"/>
    <row r="52" s="11" customFormat="1" x14ac:dyDescent="0.35"/>
    <row r="53" s="11" customFormat="1" x14ac:dyDescent="0.35"/>
    <row r="54" s="11" customFormat="1" x14ac:dyDescent="0.35"/>
    <row r="55" s="11" customFormat="1" x14ac:dyDescent="0.35"/>
    <row r="56" s="11" customFormat="1" x14ac:dyDescent="0.35"/>
    <row r="57" s="11" customFormat="1" x14ac:dyDescent="0.35"/>
    <row r="58" s="11" customFormat="1" x14ac:dyDescent="0.35"/>
    <row r="59" s="11" customFormat="1" x14ac:dyDescent="0.35"/>
    <row r="60" s="11" customFormat="1" x14ac:dyDescent="0.35"/>
    <row r="61" s="11" customFormat="1" x14ac:dyDescent="0.35"/>
    <row r="62" s="11" customFormat="1" x14ac:dyDescent="0.35"/>
    <row r="63" s="11" customFormat="1" x14ac:dyDescent="0.35"/>
    <row r="64" s="11" customFormat="1" x14ac:dyDescent="0.35"/>
    <row r="65" s="11" customFormat="1" x14ac:dyDescent="0.35"/>
    <row r="66" s="11" customFormat="1" x14ac:dyDescent="0.35"/>
    <row r="67" s="11" customFormat="1" x14ac:dyDescent="0.35"/>
    <row r="68" s="11" customFormat="1" x14ac:dyDescent="0.35"/>
    <row r="69" s="11" customFormat="1" x14ac:dyDescent="0.35"/>
    <row r="70" s="11" customFormat="1" x14ac:dyDescent="0.35"/>
    <row r="71" s="11" customFormat="1" x14ac:dyDescent="0.35"/>
    <row r="72" s="11"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sheetData>
  <mergeCells count="18">
    <mergeCell ref="B44:E44"/>
    <mergeCell ref="B45:E45"/>
    <mergeCell ref="A42:E42"/>
    <mergeCell ref="D38:E38"/>
    <mergeCell ref="B39:E39"/>
    <mergeCell ref="A39:A41"/>
    <mergeCell ref="B40:E40"/>
    <mergeCell ref="B41:E41"/>
    <mergeCell ref="F31:F32"/>
    <mergeCell ref="A1:D1"/>
    <mergeCell ref="A7:D7"/>
    <mergeCell ref="A11:D11"/>
    <mergeCell ref="B43:E43"/>
    <mergeCell ref="A37:E37"/>
    <mergeCell ref="A19:D19"/>
    <mergeCell ref="A23:D23"/>
    <mergeCell ref="A28:D28"/>
    <mergeCell ref="A34:D3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abSelected="1" zoomScale="75" zoomScaleNormal="75" workbookViewId="0">
      <selection activeCell="G9" sqref="G9"/>
    </sheetView>
  </sheetViews>
  <sheetFormatPr baseColWidth="10" defaultRowHeight="14.5" x14ac:dyDescent="0.35"/>
  <cols>
    <col min="1" max="1" width="68.7265625" style="10" customWidth="1"/>
    <col min="2" max="2" width="37.453125" style="10" customWidth="1"/>
    <col min="3" max="3" width="24.54296875" customWidth="1"/>
    <col min="4" max="4" width="20.453125" customWidth="1"/>
    <col min="5" max="5" width="19.54296875" customWidth="1"/>
    <col min="6" max="6" width="18" customWidth="1"/>
    <col min="7" max="7" width="54.54296875" customWidth="1"/>
    <col min="8" max="8" width="64.54296875" customWidth="1"/>
    <col min="9" max="9" width="67.54296875" customWidth="1"/>
    <col min="10" max="10" width="21.81640625" customWidth="1"/>
    <col min="11" max="11" width="17.7265625" customWidth="1"/>
    <col min="12" max="12" width="50.7265625" customWidth="1"/>
    <col min="13" max="13" width="42.1796875" customWidth="1"/>
  </cols>
  <sheetData>
    <row r="1" spans="1:13" ht="56.25" customHeight="1" x14ac:dyDescent="0.35">
      <c r="A1" s="54" t="s">
        <v>41</v>
      </c>
      <c r="B1" s="54" t="s">
        <v>173</v>
      </c>
      <c r="C1" s="54" t="s">
        <v>120</v>
      </c>
      <c r="D1" s="54" t="s">
        <v>42</v>
      </c>
      <c r="E1" s="54" t="s">
        <v>43</v>
      </c>
      <c r="F1" s="54" t="s">
        <v>44</v>
      </c>
      <c r="G1" s="54" t="s">
        <v>49</v>
      </c>
      <c r="H1" s="55" t="s">
        <v>45</v>
      </c>
      <c r="I1" s="55" t="s">
        <v>196</v>
      </c>
      <c r="J1" s="55" t="s">
        <v>48</v>
      </c>
      <c r="K1" s="55" t="s">
        <v>46</v>
      </c>
      <c r="L1" s="55" t="s">
        <v>76</v>
      </c>
      <c r="M1" s="55" t="s">
        <v>47</v>
      </c>
    </row>
    <row r="2" spans="1:13" s="58" customFormat="1" ht="29" x14ac:dyDescent="0.35">
      <c r="A2" s="51" t="s">
        <v>132</v>
      </c>
      <c r="B2" s="51"/>
      <c r="C2" s="59">
        <f>C3+C4+C5</f>
        <v>2400000</v>
      </c>
      <c r="D2" s="60">
        <v>0</v>
      </c>
      <c r="E2" s="60">
        <v>0</v>
      </c>
      <c r="F2" s="82">
        <v>35.43</v>
      </c>
      <c r="G2" s="61"/>
      <c r="H2" s="61"/>
      <c r="I2" s="61"/>
      <c r="J2" s="61"/>
      <c r="K2" s="61"/>
      <c r="L2" s="61"/>
      <c r="M2" s="62"/>
    </row>
    <row r="3" spans="1:13" ht="68.25" customHeight="1" x14ac:dyDescent="0.35">
      <c r="A3" s="56" t="s">
        <v>133</v>
      </c>
      <c r="B3" s="56" t="s">
        <v>217</v>
      </c>
      <c r="C3" s="63">
        <v>1200000</v>
      </c>
      <c r="D3" s="63">
        <v>0</v>
      </c>
      <c r="E3" s="63">
        <v>0</v>
      </c>
      <c r="F3" s="83">
        <v>0.1772</v>
      </c>
      <c r="G3" s="64" t="s">
        <v>147</v>
      </c>
      <c r="H3" s="64" t="s">
        <v>148</v>
      </c>
      <c r="I3" s="64" t="s">
        <v>149</v>
      </c>
      <c r="J3" s="64" t="s">
        <v>150</v>
      </c>
      <c r="K3" s="64" t="s">
        <v>151</v>
      </c>
      <c r="L3" s="64" t="s">
        <v>152</v>
      </c>
      <c r="M3" s="65">
        <v>4</v>
      </c>
    </row>
    <row r="4" spans="1:13" ht="29" x14ac:dyDescent="0.35">
      <c r="A4" s="21" t="s">
        <v>197</v>
      </c>
      <c r="B4" s="56" t="s">
        <v>217</v>
      </c>
      <c r="C4" s="45">
        <v>200000</v>
      </c>
      <c r="D4" s="45">
        <v>0</v>
      </c>
      <c r="E4" s="45">
        <v>0</v>
      </c>
      <c r="F4" s="84">
        <v>2.9499999999999998E-2</v>
      </c>
      <c r="G4" s="5" t="s">
        <v>153</v>
      </c>
      <c r="H4" s="64" t="s">
        <v>198</v>
      </c>
      <c r="I4" s="64" t="s">
        <v>149</v>
      </c>
      <c r="J4" s="64" t="s">
        <v>199</v>
      </c>
      <c r="K4" s="5" t="s">
        <v>151</v>
      </c>
      <c r="L4" s="5" t="s">
        <v>154</v>
      </c>
      <c r="M4" s="23">
        <v>4</v>
      </c>
    </row>
    <row r="5" spans="1:13" ht="29" x14ac:dyDescent="0.35">
      <c r="A5" s="50" t="s">
        <v>134</v>
      </c>
      <c r="B5" s="57" t="s">
        <v>174</v>
      </c>
      <c r="C5" s="66">
        <v>1000000</v>
      </c>
      <c r="D5" s="66">
        <v>0</v>
      </c>
      <c r="E5" s="66">
        <v>0</v>
      </c>
      <c r="F5" s="85">
        <v>0.14760000000000001</v>
      </c>
      <c r="G5" s="67" t="s">
        <v>157</v>
      </c>
      <c r="H5" s="67" t="s">
        <v>200</v>
      </c>
      <c r="I5" s="64" t="s">
        <v>149</v>
      </c>
      <c r="J5" s="67" t="s">
        <v>155</v>
      </c>
      <c r="K5" s="67" t="s">
        <v>151</v>
      </c>
      <c r="L5" s="67" t="s">
        <v>156</v>
      </c>
      <c r="M5" s="68">
        <v>4</v>
      </c>
    </row>
    <row r="6" spans="1:13" s="58" customFormat="1" ht="29" x14ac:dyDescent="0.35">
      <c r="A6" s="51" t="s">
        <v>135</v>
      </c>
      <c r="B6" s="51"/>
      <c r="C6" s="59">
        <f>C7+C8+C9</f>
        <v>1175685</v>
      </c>
      <c r="D6" s="59">
        <f t="shared" ref="D6:E6" si="0">D7+D8+D9</f>
        <v>466286</v>
      </c>
      <c r="E6" s="59">
        <f t="shared" si="0"/>
        <v>0</v>
      </c>
      <c r="F6" s="86">
        <v>0.2424</v>
      </c>
      <c r="G6" s="61"/>
      <c r="H6" s="61"/>
      <c r="I6" s="61"/>
      <c r="J6" s="61"/>
      <c r="K6" s="61"/>
      <c r="L6" s="61"/>
      <c r="M6" s="62"/>
    </row>
    <row r="7" spans="1:13" ht="409.6" customHeight="1" x14ac:dyDescent="0.35">
      <c r="A7" s="56" t="s">
        <v>136</v>
      </c>
      <c r="B7" s="21" t="s">
        <v>175</v>
      </c>
      <c r="C7" s="63">
        <v>975685</v>
      </c>
      <c r="D7" s="63">
        <v>0</v>
      </c>
      <c r="E7" s="63">
        <v>0</v>
      </c>
      <c r="F7" s="83">
        <v>0.14399999999999999</v>
      </c>
      <c r="G7" s="64" t="s">
        <v>158</v>
      </c>
      <c r="H7" s="64" t="s">
        <v>201</v>
      </c>
      <c r="I7" s="64" t="s">
        <v>202</v>
      </c>
      <c r="J7" s="64" t="s">
        <v>159</v>
      </c>
      <c r="K7" s="64" t="s">
        <v>160</v>
      </c>
      <c r="L7" s="64" t="s">
        <v>162</v>
      </c>
      <c r="M7" s="64" t="s">
        <v>161</v>
      </c>
    </row>
    <row r="8" spans="1:13" ht="162" customHeight="1" x14ac:dyDescent="0.35">
      <c r="A8" s="21" t="s">
        <v>203</v>
      </c>
      <c r="B8" s="21" t="s">
        <v>175</v>
      </c>
      <c r="C8" s="45">
        <v>200000</v>
      </c>
      <c r="D8" s="45">
        <v>0</v>
      </c>
      <c r="E8" s="45">
        <v>0</v>
      </c>
      <c r="F8" s="84">
        <v>2.9499999999999998E-2</v>
      </c>
      <c r="G8" s="5" t="s">
        <v>163</v>
      </c>
      <c r="H8" s="5" t="s">
        <v>166</v>
      </c>
      <c r="I8" s="5" t="s">
        <v>204</v>
      </c>
      <c r="J8" s="5" t="s">
        <v>164</v>
      </c>
      <c r="K8" s="5" t="s">
        <v>160</v>
      </c>
      <c r="L8" s="5" t="s">
        <v>169</v>
      </c>
      <c r="M8" s="23" t="s">
        <v>165</v>
      </c>
    </row>
    <row r="9" spans="1:13" ht="139.5" customHeight="1" x14ac:dyDescent="0.35">
      <c r="A9" s="50" t="s">
        <v>205</v>
      </c>
      <c r="B9" s="50" t="s">
        <v>176</v>
      </c>
      <c r="C9" s="66">
        <v>0</v>
      </c>
      <c r="D9" s="66">
        <v>466286</v>
      </c>
      <c r="E9" s="66">
        <v>0</v>
      </c>
      <c r="F9" s="85">
        <v>6.88E-2</v>
      </c>
      <c r="G9" s="67" t="s">
        <v>163</v>
      </c>
      <c r="H9" s="67" t="s">
        <v>206</v>
      </c>
      <c r="I9" s="67" t="s">
        <v>204</v>
      </c>
      <c r="J9" s="67" t="s">
        <v>167</v>
      </c>
      <c r="K9" s="67" t="s">
        <v>160</v>
      </c>
      <c r="L9" s="67" t="s">
        <v>168</v>
      </c>
      <c r="M9" s="68" t="s">
        <v>165</v>
      </c>
    </row>
    <row r="10" spans="1:13" s="58" customFormat="1" ht="29" x14ac:dyDescent="0.35">
      <c r="A10" s="51" t="s">
        <v>137</v>
      </c>
      <c r="B10" s="51"/>
      <c r="C10" s="59">
        <v>500000</v>
      </c>
      <c r="D10" s="59">
        <v>453872</v>
      </c>
      <c r="E10" s="59">
        <v>0</v>
      </c>
      <c r="F10" s="86">
        <v>0.14080000000000001</v>
      </c>
      <c r="G10" s="61"/>
      <c r="H10" s="61"/>
      <c r="I10" s="61"/>
      <c r="J10" s="61"/>
      <c r="K10" s="61"/>
      <c r="L10" s="61"/>
      <c r="M10" s="62"/>
    </row>
    <row r="11" spans="1:13" s="58" customFormat="1" ht="101.25" customHeight="1" x14ac:dyDescent="0.35">
      <c r="A11" s="21" t="s">
        <v>138</v>
      </c>
      <c r="B11" s="21" t="s">
        <v>175</v>
      </c>
      <c r="C11" s="45">
        <v>500000</v>
      </c>
      <c r="D11" s="45">
        <v>0</v>
      </c>
      <c r="E11" s="45">
        <v>0</v>
      </c>
      <c r="F11" s="84">
        <v>7.3800000000000004E-2</v>
      </c>
      <c r="G11" s="5" t="s">
        <v>172</v>
      </c>
      <c r="H11" s="5" t="s">
        <v>207</v>
      </c>
      <c r="I11" s="5" t="s">
        <v>208</v>
      </c>
      <c r="J11" s="5" t="s">
        <v>170</v>
      </c>
      <c r="K11" s="5" t="s">
        <v>171</v>
      </c>
      <c r="L11" s="5" t="s">
        <v>209</v>
      </c>
      <c r="M11" s="23">
        <v>1.5</v>
      </c>
    </row>
    <row r="12" spans="1:13" s="58" customFormat="1" ht="102.75" customHeight="1" x14ac:dyDescent="0.35">
      <c r="A12" s="21" t="s">
        <v>139</v>
      </c>
      <c r="B12" s="21" t="s">
        <v>228</v>
      </c>
      <c r="C12" s="45">
        <v>0</v>
      </c>
      <c r="D12" s="45">
        <v>453872</v>
      </c>
      <c r="E12" s="45">
        <v>0</v>
      </c>
      <c r="F12" s="84">
        <v>6.7000000000000004E-2</v>
      </c>
      <c r="G12" s="5" t="s">
        <v>172</v>
      </c>
      <c r="H12" s="5" t="s">
        <v>207</v>
      </c>
      <c r="I12" s="5" t="s">
        <v>208</v>
      </c>
      <c r="J12" s="5" t="s">
        <v>170</v>
      </c>
      <c r="K12" s="5" t="s">
        <v>171</v>
      </c>
      <c r="L12" s="5" t="s">
        <v>209</v>
      </c>
      <c r="M12" s="23">
        <v>1.5</v>
      </c>
    </row>
    <row r="13" spans="1:13" s="58" customFormat="1" x14ac:dyDescent="0.35">
      <c r="A13" s="51" t="s">
        <v>140</v>
      </c>
      <c r="B13" s="51"/>
      <c r="C13" s="59">
        <v>40000</v>
      </c>
      <c r="D13" s="59"/>
      <c r="E13" s="59"/>
      <c r="F13" s="86">
        <v>5.8999999999999999E-3</v>
      </c>
      <c r="G13" s="69"/>
      <c r="H13" s="69"/>
      <c r="I13" s="69"/>
      <c r="J13" s="69"/>
      <c r="K13" s="69"/>
      <c r="L13" s="69"/>
      <c r="M13" s="70"/>
    </row>
    <row r="14" spans="1:13" s="58" customFormat="1" ht="100.5" customHeight="1" x14ac:dyDescent="0.35">
      <c r="A14" s="21" t="s">
        <v>141</v>
      </c>
      <c r="B14" s="21" t="s">
        <v>178</v>
      </c>
      <c r="C14" s="45">
        <v>40000</v>
      </c>
      <c r="D14" s="45"/>
      <c r="E14" s="45"/>
      <c r="F14" s="84">
        <v>5.8999999999999999E-3</v>
      </c>
      <c r="G14" s="5" t="s">
        <v>210</v>
      </c>
      <c r="H14" s="5" t="s">
        <v>211</v>
      </c>
      <c r="I14" s="5" t="s">
        <v>212</v>
      </c>
      <c r="J14" s="5" t="s">
        <v>180</v>
      </c>
      <c r="K14" s="5" t="s">
        <v>181</v>
      </c>
      <c r="L14" s="5" t="s">
        <v>229</v>
      </c>
      <c r="M14" s="23" t="s">
        <v>179</v>
      </c>
    </row>
    <row r="15" spans="1:13" s="58" customFormat="1" ht="54.75" customHeight="1" x14ac:dyDescent="0.35">
      <c r="A15" s="51" t="s">
        <v>142</v>
      </c>
      <c r="B15" s="51"/>
      <c r="C15" s="59"/>
      <c r="D15" s="59"/>
      <c r="E15" s="59">
        <v>1000000</v>
      </c>
      <c r="F15" s="86">
        <v>0.14760000000000001</v>
      </c>
      <c r="G15" s="69"/>
      <c r="H15" s="69"/>
      <c r="I15" s="69"/>
      <c r="J15" s="69"/>
      <c r="K15" s="69"/>
      <c r="L15" s="69"/>
      <c r="M15" s="70"/>
    </row>
    <row r="16" spans="1:13" s="58" customFormat="1" ht="270.75" customHeight="1" x14ac:dyDescent="0.35">
      <c r="A16" s="21" t="s">
        <v>143</v>
      </c>
      <c r="B16" s="21" t="s">
        <v>177</v>
      </c>
      <c r="C16" s="45"/>
      <c r="D16" s="45"/>
      <c r="E16" s="45">
        <v>580000</v>
      </c>
      <c r="F16" s="84">
        <v>8.5599999999999996E-2</v>
      </c>
      <c r="G16" s="5" t="s">
        <v>182</v>
      </c>
      <c r="H16" s="5" t="s">
        <v>230</v>
      </c>
      <c r="I16" s="5" t="s">
        <v>213</v>
      </c>
      <c r="J16" s="5" t="s">
        <v>183</v>
      </c>
      <c r="K16" s="5" t="s">
        <v>184</v>
      </c>
      <c r="L16" s="5" t="s">
        <v>185</v>
      </c>
      <c r="M16" s="23" t="s">
        <v>186</v>
      </c>
    </row>
    <row r="17" spans="1:13" ht="177" customHeight="1" x14ac:dyDescent="0.35">
      <c r="A17" s="56" t="s">
        <v>144</v>
      </c>
      <c r="B17" s="56" t="s">
        <v>177</v>
      </c>
      <c r="C17" s="63"/>
      <c r="D17" s="63"/>
      <c r="E17" s="63">
        <v>420000</v>
      </c>
      <c r="F17" s="83">
        <v>6.2E-2</v>
      </c>
      <c r="G17" s="64" t="s">
        <v>187</v>
      </c>
      <c r="H17" s="64" t="s">
        <v>195</v>
      </c>
      <c r="I17" s="64" t="s">
        <v>213</v>
      </c>
      <c r="J17" s="64" t="s">
        <v>183</v>
      </c>
      <c r="K17" s="64" t="s">
        <v>184</v>
      </c>
      <c r="L17" s="64" t="s">
        <v>188</v>
      </c>
      <c r="M17" s="65">
        <v>1.3</v>
      </c>
    </row>
    <row r="18" spans="1:13" s="58" customFormat="1" x14ac:dyDescent="0.35">
      <c r="A18" s="52" t="s">
        <v>146</v>
      </c>
      <c r="B18" s="52"/>
      <c r="C18" s="71"/>
      <c r="D18" s="71">
        <v>738000</v>
      </c>
      <c r="E18" s="71"/>
      <c r="F18" s="86" t="e">
        <f>D18/#REF!</f>
        <v>#REF!</v>
      </c>
      <c r="G18" s="72"/>
      <c r="H18" s="72"/>
      <c r="I18" s="72"/>
      <c r="J18" s="72"/>
      <c r="K18" s="72"/>
      <c r="L18" s="72"/>
      <c r="M18" s="73"/>
    </row>
    <row r="19" spans="1:13" ht="186" customHeight="1" x14ac:dyDescent="0.35">
      <c r="A19" s="56" t="s">
        <v>145</v>
      </c>
      <c r="B19" s="56" t="s">
        <v>178</v>
      </c>
      <c r="C19" s="63"/>
      <c r="D19" s="63">
        <v>738000</v>
      </c>
      <c r="E19" s="63"/>
      <c r="F19" s="83">
        <v>0.1089</v>
      </c>
      <c r="G19" s="64" t="s">
        <v>189</v>
      </c>
      <c r="H19" s="64" t="s">
        <v>190</v>
      </c>
      <c r="I19" s="64" t="s">
        <v>191</v>
      </c>
      <c r="J19" s="64" t="s">
        <v>192</v>
      </c>
      <c r="K19" s="64" t="s">
        <v>214</v>
      </c>
      <c r="L19" s="64" t="s">
        <v>193</v>
      </c>
      <c r="M19" s="64" t="s">
        <v>194</v>
      </c>
    </row>
    <row r="20" spans="1:13" x14ac:dyDescent="0.35">
      <c r="C20" s="53">
        <f>SUM(C2,C6,C10,C13,C15,C18)</f>
        <v>4115685</v>
      </c>
      <c r="D20" s="53">
        <f>SUM(D2,D6,D10,D13,D15,D18)</f>
        <v>1658158</v>
      </c>
      <c r="E20" s="53">
        <f>SUM(E2,E6,E10,E13,E15,E18)</f>
        <v>1000000</v>
      </c>
    </row>
    <row r="21" spans="1:13" x14ac:dyDescent="0.35">
      <c r="C21" s="132">
        <f>SUM(C20:D20)</f>
        <v>5773843</v>
      </c>
      <c r="D21" s="133"/>
    </row>
    <row r="22" spans="1:13" x14ac:dyDescent="0.35">
      <c r="D22" s="53">
        <f>C21+E20</f>
        <v>6773843</v>
      </c>
      <c r="E22" s="53"/>
    </row>
    <row r="25" spans="1:13" x14ac:dyDescent="0.35">
      <c r="C25" s="53"/>
    </row>
    <row r="26" spans="1:13" x14ac:dyDescent="0.35">
      <c r="C26" s="53"/>
    </row>
    <row r="27" spans="1:13" x14ac:dyDescent="0.35">
      <c r="C27" s="53"/>
    </row>
    <row r="28" spans="1:13" x14ac:dyDescent="0.35">
      <c r="C28" s="53"/>
    </row>
    <row r="30" spans="1:13" x14ac:dyDescent="0.35">
      <c r="C30" s="53"/>
    </row>
  </sheetData>
  <mergeCells count="1">
    <mergeCell ref="C21:D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2022-01-25T07:42:19Z</cp:lastPrinted>
  <dcterms:created xsi:type="dcterms:W3CDTF">2021-12-29T14:10:37Z</dcterms:created>
  <dcterms:modified xsi:type="dcterms:W3CDTF">2022-10-18T16:01:37Z</dcterms:modified>
</cp:coreProperties>
</file>