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24226"/>
  <mc:AlternateContent xmlns:mc="http://schemas.openxmlformats.org/markup-compatibility/2006">
    <mc:Choice Requires="x15">
      <x15ac:absPath xmlns:x15ac="http://schemas.microsoft.com/office/spreadsheetml/2010/11/ac" url="\\Fileralpc01.crpc.fr\placido_na_ppre$\Operationnel\03_FEDER_FSE\14_SuiviEvaluation\04_PrincipesHorizontaux\PH-Aquitaine\FormulairePH-viergeEtRegion\Actualise2019\"/>
    </mc:Choice>
  </mc:AlternateContent>
  <bookViews>
    <workbookView xWindow="0" yWindow="0" windowWidth="25200" windowHeight="10785" tabRatio="716"/>
  </bookViews>
  <sheets>
    <sheet name="AutodiagBase_Beneficiaire" sheetId="10" r:id="rId1"/>
    <sheet name="ADM_Grille_appréciation" sheetId="1" r:id="rId2"/>
    <sheet name="ADM_DEMACHES EGALITE H_F" sheetId="4" r:id="rId3"/>
    <sheet name="ADM_DEMARCHE_DEV_DURABLE" sheetId="9" r:id="rId4"/>
    <sheet name="ADM_DEMARCHES EGALITE_CHANCES" sheetId="8" r:id="rId5"/>
  </sheets>
  <definedNames>
    <definedName name="_ftn1" localSheetId="0">AutodiagBase_Beneficiaire!$A$174</definedName>
    <definedName name="_ftnref1" localSheetId="0">AutodiagBase_Beneficiaire!$E$146</definedName>
    <definedName name="CaseACocher1" localSheetId="0">AutodiagBase_Beneficiaire!$B$34</definedName>
    <definedName name="CaseACocher2" localSheetId="0">AutodiagBase_Beneficiaire!$B$35</definedName>
    <definedName name="CaseACocher4" localSheetId="0">AutodiagBase_Beneficiaire!$B$51</definedName>
    <definedName name="OLE_LINK3" localSheetId="0">AutodiagBase_Beneficiaire!$A$146</definedName>
    <definedName name="OLE_LINK4" localSheetId="0">AutodiagBase_Beneficiaire!$A$104</definedName>
    <definedName name="OLE_LINK5" localSheetId="0">AutodiagBase_Beneficiaire!$A$57</definedName>
    <definedName name="OLE_LINK8" localSheetId="0">AutodiagBase_Beneficiaire!$A$86</definedName>
    <definedName name="_xlnm.Print_Area" localSheetId="1">ADM_Grille_appréciation!$A$1:$H$170</definedName>
    <definedName name="_xlnm.Print_Area" localSheetId="0">AutodiagBase_Beneficiaire!$A$1:$G$174</definedName>
  </definedNames>
  <calcPr calcId="152511"/>
</workbook>
</file>

<file path=xl/calcChain.xml><?xml version="1.0" encoding="utf-8"?>
<calcChain xmlns="http://schemas.openxmlformats.org/spreadsheetml/2006/main">
  <c r="F98" i="10" l="1"/>
  <c r="F97" i="10"/>
  <c r="G4" i="1" l="1"/>
  <c r="C8" i="1"/>
  <c r="E3" i="8"/>
  <c r="F122" i="10" l="1"/>
  <c r="G122" i="10"/>
  <c r="E122" i="10"/>
  <c r="F76" i="10"/>
  <c r="G76" i="10"/>
  <c r="E76" i="10"/>
  <c r="G43" i="10"/>
  <c r="G42" i="10"/>
  <c r="F43" i="10"/>
  <c r="F42" i="10"/>
  <c r="F40" i="10"/>
  <c r="F39" i="10"/>
  <c r="E40" i="10"/>
  <c r="E39" i="10"/>
  <c r="D43" i="10"/>
  <c r="D42" i="10"/>
  <c r="D40" i="10"/>
  <c r="D39" i="10"/>
  <c r="C43" i="10"/>
  <c r="C42" i="10"/>
  <c r="C40" i="10"/>
  <c r="C39" i="10"/>
  <c r="B43" i="10"/>
  <c r="B42" i="10"/>
  <c r="B40" i="10"/>
  <c r="B39" i="10"/>
  <c r="G40" i="10"/>
  <c r="G39" i="10"/>
  <c r="F48" i="10"/>
  <c r="F47" i="10"/>
  <c r="F23" i="9" l="1"/>
  <c r="F24" i="9"/>
  <c r="F25" i="9"/>
  <c r="F26" i="9"/>
  <c r="F7" i="9"/>
  <c r="F9" i="9"/>
  <c r="F10" i="9"/>
  <c r="F11" i="9"/>
  <c r="F12" i="9"/>
  <c r="F13" i="9"/>
  <c r="F14" i="9"/>
  <c r="F15" i="9"/>
  <c r="F16" i="9"/>
  <c r="F17" i="9"/>
  <c r="F18" i="9"/>
  <c r="F19" i="9"/>
  <c r="F20" i="9"/>
  <c r="F21" i="9"/>
  <c r="F22" i="9"/>
  <c r="F6" i="9"/>
  <c r="C5" i="9"/>
  <c r="D5" i="9"/>
  <c r="C6" i="9"/>
  <c r="D6" i="9"/>
  <c r="C7" i="9"/>
  <c r="D7" i="9"/>
  <c r="C9" i="9"/>
  <c r="D9" i="9"/>
  <c r="C10" i="9"/>
  <c r="D10" i="9"/>
  <c r="C11" i="9"/>
  <c r="D11" i="9"/>
  <c r="C12" i="9"/>
  <c r="D12" i="9"/>
  <c r="C13" i="9"/>
  <c r="D13" i="9"/>
  <c r="C14" i="9"/>
  <c r="D14" i="9"/>
  <c r="C15" i="9"/>
  <c r="D15" i="9"/>
  <c r="C16" i="9"/>
  <c r="D16" i="9"/>
  <c r="C17" i="9"/>
  <c r="D17" i="9"/>
  <c r="C18" i="9"/>
  <c r="D18" i="9"/>
  <c r="C19" i="9"/>
  <c r="D19" i="9"/>
  <c r="C20" i="9"/>
  <c r="D20" i="9"/>
  <c r="C21" i="9"/>
  <c r="D21" i="9"/>
  <c r="C22" i="9"/>
  <c r="D22" i="9"/>
  <c r="C23" i="9"/>
  <c r="D23" i="9"/>
  <c r="C24" i="9"/>
  <c r="D24" i="9"/>
  <c r="C25" i="9"/>
  <c r="D25" i="9"/>
  <c r="C26" i="9"/>
  <c r="D26" i="9"/>
  <c r="E55" i="1"/>
  <c r="F55" i="1"/>
  <c r="G55" i="1"/>
  <c r="G14" i="1"/>
  <c r="G15" i="1"/>
  <c r="G16" i="1"/>
  <c r="G17" i="1"/>
  <c r="G18" i="1"/>
  <c r="G19" i="1"/>
  <c r="G20" i="1"/>
  <c r="G21" i="1"/>
  <c r="G22" i="1"/>
  <c r="G23" i="1"/>
  <c r="G24" i="1"/>
  <c r="G25" i="1"/>
  <c r="G26" i="1"/>
  <c r="G27" i="1"/>
  <c r="G28" i="1"/>
  <c r="G29" i="1"/>
  <c r="G13" i="1"/>
  <c r="D14" i="1"/>
  <c r="D15" i="1"/>
  <c r="D16" i="1"/>
  <c r="D17" i="1"/>
  <c r="D18" i="1"/>
  <c r="D19" i="1"/>
  <c r="D20" i="1"/>
  <c r="D21" i="1"/>
  <c r="D22" i="1"/>
  <c r="D23" i="1"/>
  <c r="D24" i="1"/>
  <c r="D25" i="1"/>
  <c r="D26" i="1"/>
  <c r="D27" i="1"/>
  <c r="D28" i="1"/>
  <c r="D29" i="1"/>
  <c r="C15" i="1"/>
  <c r="C16" i="1"/>
  <c r="C17" i="1"/>
  <c r="C18" i="1"/>
  <c r="C19" i="1"/>
  <c r="C20" i="1"/>
  <c r="C21" i="1"/>
  <c r="C22" i="1"/>
  <c r="C23" i="1"/>
  <c r="C24" i="1"/>
  <c r="C25" i="1"/>
  <c r="C26" i="1"/>
  <c r="C27" i="1"/>
  <c r="C28" i="1"/>
  <c r="C29" i="1"/>
  <c r="C14" i="1"/>
  <c r="D13" i="1"/>
  <c r="C13" i="1"/>
  <c r="F170" i="10"/>
  <c r="G170" i="10"/>
  <c r="E170" i="10"/>
  <c r="G18" i="9" l="1"/>
  <c r="G16" i="9"/>
  <c r="G17" i="9"/>
  <c r="G13" i="9"/>
  <c r="E3" i="4"/>
  <c r="G133" i="1"/>
  <c r="G22" i="9"/>
  <c r="C14" i="4"/>
  <c r="D14" i="4"/>
  <c r="C16" i="4"/>
  <c r="F30" i="1"/>
  <c r="C12" i="8"/>
  <c r="D12" i="8"/>
  <c r="D15" i="8"/>
  <c r="C16" i="8"/>
  <c r="G156" i="1"/>
  <c r="F6" i="1"/>
  <c r="C6" i="1"/>
  <c r="C4" i="1"/>
  <c r="C7" i="1"/>
  <c r="C5" i="1"/>
  <c r="G30" i="1"/>
  <c r="C17" i="4"/>
  <c r="G163" i="1"/>
  <c r="F7" i="8"/>
  <c r="F9" i="8"/>
  <c r="F11" i="8"/>
  <c r="F11" i="4"/>
  <c r="F12" i="4"/>
  <c r="F14" i="4"/>
  <c r="F15" i="4"/>
  <c r="F16" i="4"/>
  <c r="F17" i="4"/>
  <c r="F18" i="4"/>
  <c r="F19" i="4"/>
  <c r="F20" i="4"/>
  <c r="F21" i="4"/>
  <c r="G162" i="1"/>
  <c r="A165" i="1"/>
  <c r="K97" i="1"/>
  <c r="F5" i="9"/>
  <c r="F14" i="8"/>
  <c r="F15" i="8"/>
  <c r="F16" i="8"/>
  <c r="F17" i="8"/>
  <c r="F18" i="8"/>
  <c r="F20" i="8"/>
  <c r="F6" i="8"/>
  <c r="G11" i="9"/>
  <c r="G19" i="9"/>
  <c r="G25" i="9"/>
  <c r="G9" i="9"/>
  <c r="G10" i="9"/>
  <c r="G14" i="9"/>
  <c r="G21" i="9"/>
  <c r="F7" i="4"/>
  <c r="F8" i="4"/>
  <c r="F9" i="4"/>
  <c r="D7" i="8"/>
  <c r="D9" i="8"/>
  <c r="D8" i="8"/>
  <c r="D10" i="8"/>
  <c r="D11" i="8"/>
  <c r="D14" i="8"/>
  <c r="D16" i="8"/>
  <c r="G16" i="8" s="1"/>
  <c r="D17" i="8"/>
  <c r="D18" i="8"/>
  <c r="D19" i="8"/>
  <c r="D20" i="8"/>
  <c r="D21" i="8"/>
  <c r="D6" i="8"/>
  <c r="C7" i="8"/>
  <c r="C9" i="8"/>
  <c r="C8" i="8"/>
  <c r="C10" i="8"/>
  <c r="C11" i="8"/>
  <c r="C13" i="8"/>
  <c r="C14" i="8"/>
  <c r="C15" i="8"/>
  <c r="C17" i="8"/>
  <c r="G17" i="8"/>
  <c r="C18" i="8"/>
  <c r="C19" i="8"/>
  <c r="C20" i="8"/>
  <c r="C21" i="8"/>
  <c r="C6" i="8"/>
  <c r="F6" i="4"/>
  <c r="D7" i="4"/>
  <c r="D9" i="4"/>
  <c r="D10" i="4"/>
  <c r="D11" i="4"/>
  <c r="D12" i="4"/>
  <c r="D13" i="4"/>
  <c r="D15" i="4"/>
  <c r="D16" i="4"/>
  <c r="D17" i="4"/>
  <c r="D18" i="4"/>
  <c r="D19" i="4"/>
  <c r="D20" i="4"/>
  <c r="D21" i="4"/>
  <c r="D22" i="4"/>
  <c r="D6" i="4"/>
  <c r="C8" i="4"/>
  <c r="C9" i="4"/>
  <c r="G9" i="4" s="1"/>
  <c r="C10" i="4"/>
  <c r="G10" i="4"/>
  <c r="C11" i="4"/>
  <c r="G11" i="4" s="1"/>
  <c r="C12" i="4"/>
  <c r="G12" i="4" s="1"/>
  <c r="C13" i="4"/>
  <c r="G13" i="4"/>
  <c r="C15" i="4"/>
  <c r="C18" i="4"/>
  <c r="G18" i="4" s="1"/>
  <c r="C19" i="4"/>
  <c r="C20" i="4"/>
  <c r="C21" i="4"/>
  <c r="C22" i="4"/>
  <c r="G22" i="4" s="1"/>
  <c r="C7" i="4"/>
  <c r="C6" i="4"/>
  <c r="E27" i="9"/>
  <c r="C86" i="1"/>
  <c r="E86" i="1"/>
  <c r="C88" i="1" s="1"/>
  <c r="G86" i="1"/>
  <c r="G103" i="1" s="1"/>
  <c r="E30" i="1"/>
  <c r="G127" i="1"/>
  <c r="F86" i="1"/>
  <c r="D86" i="1"/>
  <c r="C27" i="9"/>
  <c r="G26" i="9"/>
  <c r="D13" i="8"/>
  <c r="G161" i="1" l="1"/>
  <c r="G164" i="1" s="1"/>
  <c r="G21" i="4"/>
  <c r="G20" i="4"/>
  <c r="G15" i="4"/>
  <c r="F27" i="9"/>
  <c r="C31" i="9" s="1"/>
  <c r="G23" i="9"/>
  <c r="D27" i="9"/>
  <c r="G20" i="9"/>
  <c r="G24" i="9"/>
  <c r="G12" i="9"/>
  <c r="G20" i="8"/>
  <c r="G19" i="8"/>
  <c r="G18" i="8"/>
  <c r="G14" i="8"/>
  <c r="G13" i="8"/>
  <c r="G21" i="8"/>
  <c r="F22" i="8"/>
  <c r="C57" i="1" s="1"/>
  <c r="F23" i="4"/>
  <c r="G19" i="4"/>
  <c r="G15" i="8"/>
  <c r="G16" i="4"/>
  <c r="D23" i="4"/>
  <c r="G17" i="4"/>
  <c r="C23" i="4"/>
  <c r="C30" i="1"/>
  <c r="D30" i="1"/>
  <c r="G14" i="4"/>
  <c r="D22" i="8"/>
  <c r="D55" i="1"/>
  <c r="G12" i="8"/>
  <c r="C22" i="8"/>
  <c r="C55" i="1"/>
  <c r="G27" i="9" l="1"/>
  <c r="C32" i="9" s="1"/>
  <c r="D32" i="9" s="1"/>
  <c r="A166" i="1"/>
  <c r="C168" i="1" s="1"/>
  <c r="C28" i="8"/>
  <c r="G22" i="8"/>
  <c r="H57" i="1" s="1"/>
  <c r="H58" i="1" s="1"/>
  <c r="D58" i="1" s="1"/>
  <c r="C32" i="1"/>
  <c r="C28" i="4"/>
  <c r="G23" i="4"/>
  <c r="H32" i="1" s="1"/>
  <c r="H33" i="1" s="1"/>
  <c r="D33" i="1" s="1"/>
  <c r="H88" i="1" l="1"/>
  <c r="H89" i="1" s="1"/>
  <c r="D169" i="1" s="1"/>
  <c r="C29" i="8"/>
  <c r="D29" i="8" s="1"/>
  <c r="D29" i="4"/>
  <c r="C29" i="4"/>
  <c r="G165" i="1"/>
  <c r="H168" i="1" s="1"/>
  <c r="H169" i="1" s="1"/>
  <c r="D89" i="1" l="1"/>
</calcChain>
</file>

<file path=xl/sharedStrings.xml><?xml version="1.0" encoding="utf-8"?>
<sst xmlns="http://schemas.openxmlformats.org/spreadsheetml/2006/main" count="632" uniqueCount="310">
  <si>
    <t>I - Autodiagnostic Egalité entre les femmes et les hommes</t>
  </si>
  <si>
    <t>II- Autodiagnostic Egalité des chances et non-discrimination</t>
  </si>
  <si>
    <t>INVESTISSEMENTS MATERIELS OU OPERATIONS D’AMENAGEMENT &gt; 200 000 € (Coût total)</t>
  </si>
  <si>
    <t>Sans objet : pas de note (effet neutre sur la note)</t>
  </si>
  <si>
    <t xml:space="preserve"> </t>
  </si>
  <si>
    <t>NA</t>
  </si>
  <si>
    <t>Sans objet : pas de note (effet neutre sur la note)</t>
  </si>
  <si>
    <t>TOTAL</t>
  </si>
  <si>
    <t xml:space="preserve"> 1/5</t>
  </si>
  <si>
    <t xml:space="preserve"> 3/5 </t>
  </si>
  <si>
    <t xml:space="preserve"> 4/5</t>
  </si>
  <si>
    <t xml:space="preserve"> 5/5</t>
  </si>
  <si>
    <t xml:space="preserve"> 0/5</t>
  </si>
  <si>
    <t xml:space="preserve">Aucune démarche/action </t>
  </si>
  <si>
    <t xml:space="preserve">Au moins une démarche/action </t>
  </si>
  <si>
    <t xml:space="preserve">Trois démarches </t>
  </si>
  <si>
    <t xml:space="preserve">Deux démarches/actions  </t>
  </si>
  <si>
    <t xml:space="preserve">Quatre démarches /actions ou+ </t>
  </si>
  <si>
    <t xml:space="preserve">Dispositions prises hors démarche HQE </t>
  </si>
  <si>
    <t xml:space="preserve">Dispositions prises en matière de labels </t>
  </si>
  <si>
    <t xml:space="preserve">Dispositions prises en matière de certification </t>
  </si>
  <si>
    <t xml:space="preserve">Aucune mesure pour réduire ou limiter l’incidence </t>
  </si>
  <si>
    <t xml:space="preserve">Une  seule mesure pour réduire ou limiter l’incidence </t>
  </si>
  <si>
    <t xml:space="preserve">Une  seule mesure pour réduire ou limiter l’incidence. </t>
  </si>
  <si>
    <t>Liste des démarches ou actions</t>
  </si>
  <si>
    <t>Avez-vous déjà mis en place au sein de votre organisation l'une des démarches suivantes ?</t>
  </si>
  <si>
    <t>Rapport sur la situation comparée des femmes et des hommes</t>
  </si>
  <si>
    <t>Bilan social sexué</t>
  </si>
  <si>
    <t xml:space="preserve">Accords négociés, ou plan d’actions sur l’égalité professionnelle </t>
  </si>
  <si>
    <t>Document général recensant les différents crédits affectés à l’égalité femmes hommes annexé à la loi de finance</t>
  </si>
  <si>
    <t>Charte de l’égalité des femmes et des hommes dans la vie locale</t>
  </si>
  <si>
    <t>Charte de l’égalité professionnelle</t>
  </si>
  <si>
    <t>Contrat pour la mixité des emplois ou l’égalité professionnelle</t>
  </si>
  <si>
    <t>Recours à un partenariat spécialisé sur l’égalité femmes-hommes (associatif ou consultant)</t>
  </si>
  <si>
    <t>Prise en compte d’un diagnostic sectoriel ou territorial</t>
  </si>
  <si>
    <t>Démarche d’articulation des temps de vie (Professionnelle – Familiale)</t>
  </si>
  <si>
    <t>Aménagement des horaires ou de l’organisation du travail</t>
  </si>
  <si>
    <t>Télétravail</t>
  </si>
  <si>
    <t>Accès à des services</t>
  </si>
  <si>
    <t>Conditions d’accès au congé parental</t>
  </si>
  <si>
    <t xml:space="preserve">Autres démarches(*)  </t>
  </si>
  <si>
    <t>Parmi les démarches/actions identifiées, y en a-t-il de non obligatoires pour la structure ?</t>
  </si>
  <si>
    <t>a</t>
  </si>
  <si>
    <t>b</t>
  </si>
  <si>
    <t>c</t>
  </si>
  <si>
    <t>Rapport unique annuel</t>
  </si>
  <si>
    <r>
      <t>Obligatoire</t>
    </r>
    <r>
      <rPr>
        <sz val="10"/>
        <color indexed="8"/>
        <rFont val="Calibri"/>
        <family val="2"/>
      </rPr>
      <t xml:space="preserve"> RSC : Entreprises &gt; de 300 salariés
</t>
    </r>
  </si>
  <si>
    <r>
      <t>Obligatoire</t>
    </r>
    <r>
      <rPr>
        <sz val="10"/>
        <color indexed="8"/>
        <rFont val="Calibri"/>
        <family val="2"/>
      </rPr>
      <t xml:space="preserve">  : Entreprises ou collectivité &gt; de 300 salariés
</t>
    </r>
  </si>
  <si>
    <t>Démarche volontaire</t>
  </si>
  <si>
    <r>
      <rPr>
        <b/>
        <sz val="10"/>
        <color indexed="10"/>
        <rFont val="Calibri"/>
        <family val="2"/>
      </rPr>
      <t>Obligatoire</t>
    </r>
    <r>
      <rPr>
        <sz val="10"/>
        <color indexed="8"/>
        <rFont val="Calibri"/>
        <family val="2"/>
      </rPr>
      <t xml:space="preserve"> : Entreprises &gt;=50 salariés</t>
    </r>
  </si>
  <si>
    <r>
      <t xml:space="preserve">Obligatoire : </t>
    </r>
    <r>
      <rPr>
        <b/>
        <sz val="10"/>
        <rFont val="Calibri"/>
        <family val="2"/>
      </rPr>
      <t>Entreprises de &gt; 50 salariés et inférieur ou égal à 300</t>
    </r>
  </si>
  <si>
    <t>Prévoyez-vous dans votre projet l'une des démarches suivantes ?</t>
  </si>
  <si>
    <t>Démarches obligatoires et acteurs concernés</t>
  </si>
  <si>
    <t>e</t>
  </si>
  <si>
    <t>Total de la colonne</t>
  </si>
  <si>
    <t>Tableau pour colonne a et b et e (qui se reportera également en back office)</t>
  </si>
  <si>
    <t>Agenda 21</t>
  </si>
  <si>
    <r>
      <t>Respect des quotas de personnes ayant une RQTH 6</t>
    </r>
    <r>
      <rPr>
        <i/>
        <sz val="8"/>
        <color indexed="8"/>
        <rFont val="Times New Roman"/>
        <family val="1"/>
      </rPr>
      <t xml:space="preserve">% </t>
    </r>
  </si>
  <si>
    <t>Rapport ou bilan social sur la situation comparée sexué et tenant compte des critères discriminatoires</t>
  </si>
  <si>
    <t>Document obligatoire d’emplois des travailleurs handicapés (DOETH)</t>
  </si>
  <si>
    <t>Document général recensant les différents crédits affectés au handicap</t>
  </si>
  <si>
    <t>Aménagements spécifiques aux personnes en situation de handicap</t>
  </si>
  <si>
    <r>
      <t xml:space="preserve">Charte de la Diversité </t>
    </r>
    <r>
      <rPr>
        <i/>
        <sz val="8"/>
        <color indexed="8"/>
        <rFont val="Times New Roman"/>
        <family val="1"/>
      </rPr>
      <t>(Engagement)</t>
    </r>
  </si>
  <si>
    <r>
      <t xml:space="preserve">Label Diversité </t>
    </r>
    <r>
      <rPr>
        <i/>
        <sz val="8"/>
        <color indexed="8"/>
        <rFont val="Times New Roman"/>
        <family val="1"/>
      </rPr>
      <t>(Certification)</t>
    </r>
  </si>
  <si>
    <t>Information et sensibilisations des salariés sur les discriminations</t>
  </si>
  <si>
    <t>Mise en place du CV anonyme et utilisation de cabinet extérieur pour le recrutement</t>
  </si>
  <si>
    <t>Recours à un partenariat spécialisé sur les discriminations (associatif ou consultant)</t>
  </si>
  <si>
    <t>Système d’amélioration des conditions de travail</t>
  </si>
  <si>
    <t>Entamer une réflexion sur l’équité des salaires au sein de votre structure</t>
  </si>
  <si>
    <t>Prise en compte du  harcèlement moral et physique au  sein de votre structure</t>
  </si>
  <si>
    <t>Autres démarches (précisez) :……………..</t>
  </si>
  <si>
    <t>Rapport sur la situation en matière de développement durable</t>
  </si>
  <si>
    <t>Démarche de Responsabilité Sociétale des Organisations (RSO/RSE) selon ISO 26000</t>
  </si>
  <si>
    <t>Rapport sur responsabilité sociétale des entreprises ou des organisations (RSO/RSE)</t>
  </si>
  <si>
    <t>EMAS</t>
  </si>
  <si>
    <t>ISO 14001</t>
  </si>
  <si>
    <t>Démarche de santé et de sécurité au travail Norme OHSAS 18001</t>
  </si>
  <si>
    <t>Démarches de santé et de qualité de vie au travail (prise en compte du stress au travail, articulation des temps de vie)</t>
  </si>
  <si>
    <t>Ecolabel ISO 14024</t>
  </si>
  <si>
    <t>Autodéclaration ISO 14021</t>
  </si>
  <si>
    <t>Ecoprofil ISO 14025</t>
  </si>
  <si>
    <t>Bilan Carbone</t>
  </si>
  <si>
    <t>Management de l’énergie ISO 50001</t>
  </si>
  <si>
    <t>Analyse du cycle de vie des produits</t>
  </si>
  <si>
    <t>Construction sous démarche certifiée HQE</t>
  </si>
  <si>
    <t xml:space="preserve">Démarches d’aménagement intégré (Approche Environnementale de l’Urbanisme, HQE aménagement, EcoQuartier, BREEAM, LEED…) </t>
  </si>
  <si>
    <t>Plan de déplacement d’entreprise ou d’organisation</t>
  </si>
  <si>
    <t>Démarche d’économie circulaire et/ou de valorisation des déchets</t>
  </si>
  <si>
    <r>
      <t>Obligatoire</t>
    </r>
    <r>
      <rPr>
        <sz val="10"/>
        <color indexed="8"/>
        <rFont val="Calibri"/>
        <family val="2"/>
      </rPr>
      <t xml:space="preserve"> : Entreprises et collectivités &gt; ou = 20 salariés
</t>
    </r>
  </si>
  <si>
    <r>
      <t xml:space="preserve">Obligatoire : </t>
    </r>
    <r>
      <rPr>
        <b/>
        <sz val="10"/>
        <rFont val="Calibri"/>
        <family val="2"/>
      </rPr>
      <t>Rapport unique (RU) : Entreprises ou collectivités &gt; 50 salariés</t>
    </r>
  </si>
  <si>
    <r>
      <t xml:space="preserve">Obligatoire : </t>
    </r>
    <r>
      <rPr>
        <b/>
        <sz val="10"/>
        <rFont val="Calibri"/>
        <family val="2"/>
      </rPr>
      <t>Rapport de situation comparée (RSC) : Entreprises ou collectivités &gt; 300 salariés</t>
    </r>
  </si>
  <si>
    <r>
      <t>Obligatoire</t>
    </r>
    <r>
      <rPr>
        <sz val="10"/>
        <color indexed="8"/>
        <rFont val="Calibri"/>
        <family val="2"/>
      </rPr>
      <t xml:space="preserve">  : Entreprises ou collectivité &gt; de 20 salariés
</t>
    </r>
  </si>
  <si>
    <r>
      <rPr>
        <b/>
        <sz val="10"/>
        <color indexed="10"/>
        <rFont val="Calibri"/>
        <family val="2"/>
      </rPr>
      <t>Obligatoire</t>
    </r>
    <r>
      <rPr>
        <sz val="10"/>
        <color indexed="8"/>
        <rFont val="Calibri"/>
        <family val="2"/>
      </rPr>
      <t xml:space="preserve"> : Sociétés cotées ; sociétés anonymes et sociétés en commandite par actions non cotées dont total bilan ou CA est au minimum de 100 millions€</t>
    </r>
  </si>
  <si>
    <r>
      <t xml:space="preserve">Obligatoire : </t>
    </r>
    <r>
      <rPr>
        <sz val="10"/>
        <rFont val="Calibri"/>
        <family val="2"/>
      </rPr>
      <t>Collectivités territoriales et les EPCI à fiscalité propre de + 50 000 hab</t>
    </r>
  </si>
  <si>
    <r>
      <rPr>
        <b/>
        <sz val="10"/>
        <color indexed="10"/>
        <rFont val="Calibri"/>
        <family val="2"/>
      </rPr>
      <t>Obligatoire</t>
    </r>
    <r>
      <rPr>
        <b/>
        <sz val="10"/>
        <color indexed="17"/>
        <rFont val="Calibri"/>
        <family val="2"/>
      </rPr>
      <t xml:space="preserve"> : </t>
    </r>
    <r>
      <rPr>
        <b/>
        <sz val="10"/>
        <rFont val="Calibri"/>
        <family val="2"/>
      </rPr>
      <t>Entreprises + 500 personnes ou collectivité de + 50 000 habitants</t>
    </r>
  </si>
  <si>
    <t xml:space="preserve"> Démarche participative associant les parties prenantes de la structure</t>
  </si>
  <si>
    <t>0/1</t>
  </si>
  <si>
    <r>
      <t xml:space="preserve">Projet neutre </t>
    </r>
    <r>
      <rPr>
        <sz val="9"/>
        <color indexed="30"/>
        <rFont val="Cambria"/>
        <family val="1"/>
      </rPr>
      <t>(Nbre &lt;20%)</t>
    </r>
  </si>
  <si>
    <r>
      <rPr>
        <sz val="7"/>
        <color indexed="8"/>
        <rFont val="Calibri"/>
        <family val="2"/>
      </rPr>
      <t xml:space="preserve"> </t>
    </r>
    <r>
      <rPr>
        <sz val="8"/>
        <color indexed="8"/>
        <rFont val="Calibri"/>
        <family val="2"/>
      </rPr>
      <t xml:space="preserve">Une  seule mesure pour réduire ou limiter l’incidence </t>
    </r>
  </si>
  <si>
    <t>Dispositions prises en matière de construction durable (HQE : management responsable, qualité de vie, respect de l'environnement, performance économique)</t>
  </si>
  <si>
    <t>1- Si le projet concerne une construction</t>
  </si>
  <si>
    <t>Plusieurs mesure(s) pour réduire ou limiter l’incidence  : indiquer le nombre</t>
  </si>
  <si>
    <r>
      <t>1-</t>
    </r>
    <r>
      <rPr>
        <sz val="7"/>
        <color indexed="8"/>
        <rFont val="Calibri"/>
        <family val="2"/>
      </rPr>
      <t> </t>
    </r>
    <r>
      <rPr>
        <sz val="9"/>
        <color indexed="8"/>
        <rFont val="Calibri"/>
        <family val="2"/>
      </rPr>
      <t xml:space="preserve">Consommation énergétique : Le projet prévoit-il des mesures pour réduire, supprimer ou compenser l’incidence ? </t>
    </r>
  </si>
  <si>
    <r>
      <t>2-</t>
    </r>
    <r>
      <rPr>
        <sz val="7"/>
        <color indexed="8"/>
        <rFont val="Calibri"/>
        <family val="2"/>
      </rPr>
      <t> </t>
    </r>
    <r>
      <rPr>
        <sz val="9"/>
        <color indexed="8"/>
        <rFont val="Calibri"/>
        <family val="2"/>
      </rPr>
      <t xml:space="preserve">Emissions de Gaz à Effet de Serre : Le projet prévoit-il des mesures pour réduire, supprimer ou compenser l’incidence ? </t>
    </r>
  </si>
  <si>
    <r>
      <t>3-</t>
    </r>
    <r>
      <rPr>
        <sz val="7"/>
        <color indexed="8"/>
        <rFont val="Calibri"/>
        <family val="2"/>
      </rPr>
      <t> </t>
    </r>
    <r>
      <rPr>
        <sz val="9"/>
        <color indexed="8"/>
        <rFont val="Calibri"/>
        <family val="2"/>
      </rPr>
      <t xml:space="preserve">Consommation en eau : Le projet prévoit-il des mesures pour réduire, supprimer ou compenser l’incidence ? </t>
    </r>
  </si>
  <si>
    <r>
      <t>4-</t>
    </r>
    <r>
      <rPr>
        <sz val="7"/>
        <color indexed="8"/>
        <rFont val="Calibri"/>
        <family val="2"/>
      </rPr>
      <t xml:space="preserve">  </t>
    </r>
    <r>
      <rPr>
        <sz val="9"/>
        <color indexed="8"/>
        <rFont val="Calibri"/>
        <family val="2"/>
      </rPr>
      <t xml:space="preserve">Qualité de l’air : Le projet prévoit-il des mesures pour réduire, supprimer ou compenser l’incidence ? </t>
    </r>
  </si>
  <si>
    <r>
      <t>5-</t>
    </r>
    <r>
      <rPr>
        <sz val="7"/>
        <color indexed="8"/>
        <rFont val="Calibri"/>
        <family val="2"/>
      </rPr>
      <t xml:space="preserve"> </t>
    </r>
    <r>
      <rPr>
        <sz val="9"/>
        <color indexed="8"/>
        <rFont val="Calibri"/>
        <family val="2"/>
      </rPr>
      <t xml:space="preserve">Biodiversité et milieux naturels : Le projet prévoit-il des mesures pour réduire, supprimer ou compenser l’incidence ? </t>
    </r>
  </si>
  <si>
    <t>S/total  : nombre démarches/actions transversales</t>
  </si>
  <si>
    <t>S/total  : nombre démarches/actions  pour les constructions</t>
  </si>
  <si>
    <t>S/total  : nombre d'actions/démarches pour les  investissements matériels/aménagements  + 200 000 €</t>
  </si>
  <si>
    <t>0/0</t>
  </si>
  <si>
    <t>Présentation en %</t>
  </si>
  <si>
    <t>Démarches/actions</t>
  </si>
  <si>
    <r>
      <t xml:space="preserve">Projet positif  </t>
    </r>
    <r>
      <rPr>
        <sz val="8"/>
        <color indexed="30"/>
        <rFont val="Cambria"/>
        <family val="1"/>
      </rPr>
      <t>(Nbre comprise entre 20 % et 49 %)</t>
    </r>
  </si>
  <si>
    <t>II- Autodiagnostic Développement durable</t>
  </si>
  <si>
    <t>Label Egalité (Certification)</t>
  </si>
  <si>
    <t>APPRECIATION GLOBALE</t>
  </si>
  <si>
    <r>
      <t xml:space="preserve">DEMARCHES OU ACTIONS TRANSVERSALES DE LA STRUCTURE OU DU PROJET </t>
    </r>
    <r>
      <rPr>
        <i/>
        <sz val="9"/>
        <color indexed="8"/>
        <rFont val="Cambria"/>
        <family val="1"/>
      </rPr>
      <t xml:space="preserve"> </t>
    </r>
  </si>
  <si>
    <r>
      <t xml:space="preserve">DEMARCHES OU ACTIONS TRANSVERSALES DE LA STRUCTURE OU DU PROJET </t>
    </r>
    <r>
      <rPr>
        <i/>
        <sz val="9"/>
        <color indexed="8"/>
        <rFont val="Cambria"/>
        <family val="1"/>
      </rPr>
      <t/>
    </r>
  </si>
  <si>
    <t>Actions dans cette grile d'analyse dont</t>
  </si>
  <si>
    <t>EGALITE ENTRE LES FEMMES ET LES HOMMES</t>
  </si>
  <si>
    <t>EGALITE DES CHANCES / NON-DISCRIMINATION</t>
  </si>
  <si>
    <t>Effectif de la structure</t>
  </si>
  <si>
    <t>f</t>
  </si>
  <si>
    <t xml:space="preserve">Soit un taux de </t>
  </si>
  <si>
    <t>Ici comptabiliser le nombre total d'actions volontaires possibles pour la structure</t>
  </si>
  <si>
    <t>et indiquer le nbre de démarches/actions volontaires réalisées par la structure</t>
  </si>
  <si>
    <t xml:space="preserve">soit </t>
  </si>
  <si>
    <t>Démarches obligatoires/volontaires et acteurs concernés</t>
  </si>
  <si>
    <t>Actions volontaires mises en place ou envisagées par la structure</t>
  </si>
  <si>
    <t>dont actions non obligatoires engagées ou prévues</t>
  </si>
  <si>
    <t>3- Parmi les démarches/actions identifiées, y en a-t-il de non obligatoires pour la structure ?
(c)</t>
  </si>
  <si>
    <t xml:space="preserve">démarches volontaires possibles sur lesquelles la structure se positionne sur
</t>
  </si>
  <si>
    <t>0- Sans objet : pas de note (effet neutre sur la note)</t>
  </si>
  <si>
    <t xml:space="preserve">1- Dispositions prises hors démarche HQE </t>
  </si>
  <si>
    <t>2- Dispositions prises en matière de construction durable (HQE : management responsable, qualité de vie, respect de l'environnement, performance économique)</t>
  </si>
  <si>
    <t xml:space="preserve">3- Dispositions prises en matière de labels </t>
  </si>
  <si>
    <t xml:space="preserve">4- Dispositions prises en matière de certification </t>
  </si>
  <si>
    <t xml:space="preserve">Rapport unique (RU), sur 9 domaines clés (embauche, formation, promotion professionnelle, qualification, claissification, conditions de travail, santé et sécurité au travail, rémunération et articulation entre activité prof, et vie personnelle) </t>
  </si>
  <si>
    <r>
      <t xml:space="preserve">Projet très positif </t>
    </r>
    <r>
      <rPr>
        <sz val="9"/>
        <color indexed="30"/>
        <rFont val="Cambria"/>
        <family val="1"/>
      </rPr>
      <t>(Nbre &gt; 50 %)</t>
    </r>
  </si>
  <si>
    <r>
      <t xml:space="preserve">Projet positif  </t>
    </r>
    <r>
      <rPr>
        <sz val="8"/>
        <color indexed="30"/>
        <rFont val="Cambria"/>
        <family val="1"/>
      </rPr>
      <t>(Nbre compris entre 20 % et 49 %)</t>
    </r>
  </si>
  <si>
    <t>APPRECIATION</t>
  </si>
  <si>
    <t>Démarches/actions mises en place ou envisagées
(d)</t>
  </si>
  <si>
    <t>Dont démarches obligatoires pour la structure
(e)</t>
  </si>
  <si>
    <t>Nom du bénéficiaire</t>
  </si>
  <si>
    <t xml:space="preserve">N° dossier
</t>
  </si>
  <si>
    <t>Libellé du projet</t>
  </si>
  <si>
    <t>Axe du PO FEDER-FSE 52014-2020 Aquitaine</t>
  </si>
  <si>
    <t>GRILLE D’APPRECIATION 
POUR LA PRISE EN COMPTE  DES PRINCIPES HORIZONTAUX 
DANS LES PROJETS DU PO FEDER-FSE AQUITAINE 2014-2020</t>
  </si>
  <si>
    <t>SI LE PROJET CONCERNE UNE CONSTRUCTION (Neuve ou réhabilitation)</t>
  </si>
  <si>
    <t>1- Que prévoit le projet pour une construction durable ?</t>
  </si>
  <si>
    <t>Si une  seule mesure pour réduire ou limiter l’incidence : indiquer 1</t>
  </si>
  <si>
    <t>Si aucune mesure pour réduire ou limiter l’incidence : indiquer 0</t>
  </si>
  <si>
    <t>Si sans objet : pas de note (effet neutre sur la note) : indiquer 0</t>
  </si>
  <si>
    <t>Si des dispositions prises hors démarche HQE : indiquer 1</t>
  </si>
  <si>
    <t>Si des dispositions prises en matière de construction durable (HQE : management responsable, qualité de vie, respect de l'environnement, performance économique) : indiquer 2</t>
  </si>
  <si>
    <t>Si des dispositions prises en matière de labels : indiquer 3</t>
  </si>
  <si>
    <t>Si des dispositions prises en matière de certification : indiquer 4</t>
  </si>
  <si>
    <t xml:space="preserve">Si sans objet : pas de note (effet neutre sur la note) </t>
  </si>
  <si>
    <t>1- Le bénéficiaire a-t-il déjà mis en place au sein de sa structure une/des démarches/actions  ?
(a)</t>
  </si>
  <si>
    <t>2- Le bénéficiaire prévoit-il une/des démarches/actions  dans son projet ?
(b)</t>
  </si>
  <si>
    <r>
      <t xml:space="preserve">Démarches d’aménagement intégré </t>
    </r>
    <r>
      <rPr>
        <sz val="8"/>
        <color indexed="8"/>
        <rFont val="Times New Roman"/>
        <family val="1"/>
      </rPr>
      <t xml:space="preserve">(Approche Environnementale de l’Urbanisme, HQE aménagement, EcoQuartier, BREEAM, LEED…) </t>
    </r>
  </si>
  <si>
    <t>Démarche santé et sécurité au travail Norme OHSAS 18001</t>
  </si>
  <si>
    <t>Démarche économie circulaire et/ou valorisation des déchets</t>
  </si>
  <si>
    <t>SI LE PROJET EST UN INVESTISSEMENT MATERIEL OU UNE OPERATION D’AMENAGEMENT &gt; 200 000 € (Coût total)</t>
  </si>
  <si>
    <t xml:space="preserve">                                 </t>
  </si>
  <si>
    <t xml:space="preserve">Libellé du projet      </t>
  </si>
  <si>
    <t xml:space="preserve">N° dossier       </t>
  </si>
  <si>
    <t xml:space="preserve">FORMULAIRE D’AUTODIAGNOSTIC </t>
  </si>
  <si>
    <t>POUR LA CONTRIBUTION AUX PRINCIPES HORIZONTAUX</t>
  </si>
  <si>
    <t>DU PO FEDER-FSE AQUITAIN 2014-2020</t>
  </si>
  <si>
    <t>(Egalité entre les femmes et les hommes, égalité des chances/non-discrimination et développement durable)</t>
  </si>
  <si>
    <t>Conformément au traité sur le fonctionnement de l’Union européenne, et à l’article 96.7 du Règlement (UE) n° 1303-2013, le PO Aquitain FEDER-FSE 2014-2020 promeut trois principes horizontaux en cohérence avec les objectifs de l’Union européenne.</t>
  </si>
  <si>
    <t xml:space="preserve">L'intégration de ces principes est un facteur d’exemplarité ou de compétitivité pour votre structure. Elle suppose de veiller : </t>
  </si>
  <si>
    <t>♦Pour l'égalité entre les femmes et les hommes : aux conditions de travail, à l’égalité à l’embauche ou de traitement des salaires…</t>
  </si>
  <si>
    <t>♦ Pour l’égalité des chances et la non-discrimination : à l’équité de traitement pour l’épanouissement de chacun selon ses aspirations et ses préférences à chacune des étapes de la relation de travail (embauche, formation, salaires, conditions de travail, accessibilités…).</t>
  </si>
  <si>
    <t>Ces autodiagnostics ont un triple objectif :</t>
  </si>
  <si>
    <t xml:space="preserve">Ce formulaire est à renseigner obligatoirement car il conditionne la complétude de votre dossier de demande de subvention. </t>
  </si>
  <si>
    <t>1ère partie : AUTODIAGNOSTICS A REMPLIR PAR TOUS LES BENEFICIAIRES</t>
  </si>
  <si>
    <t>¨</t>
  </si>
  <si>
    <t xml:space="preserve">Agriculture </t>
  </si>
  <si>
    <t>Commerce, transports et services divers</t>
  </si>
  <si>
    <t xml:space="preserve">Industrie   </t>
  </si>
  <si>
    <t>Administrations publiques, enseignement, santé, action sociale, association</t>
  </si>
  <si>
    <t xml:space="preserve">Construction </t>
  </si>
  <si>
    <t>Qualité</t>
  </si>
  <si>
    <t>Agriculture</t>
  </si>
  <si>
    <t>Industrie</t>
  </si>
  <si>
    <t>Construction</t>
  </si>
  <si>
    <t>Adm publiques, enseign, santé, action sociale, association</t>
  </si>
  <si>
    <t>Ensemble</t>
  </si>
  <si>
    <t>Femmes</t>
  </si>
  <si>
    <t>Hommes</t>
  </si>
  <si>
    <t>% Femmes</t>
  </si>
  <si>
    <t>% Hommes</t>
  </si>
  <si>
    <t>soit en %</t>
  </si>
  <si>
    <t>Note : Votre structure est la structure porteuse du projet  (ex : l'universtié est la structure porteuse et non son laboratoire, l'entreprise et non sa succursale, la collectivité territoriale et non son service chargé de l’investissement, l'association nationale et non sa représentation locale, etc.).</t>
  </si>
  <si>
    <t>Suite aux informations complétées ci-dessus, la situation de votre structure par rapport au taux d’emploi des femmes dans votre secteur d’activité en Aquitaine est la suivante (cocher la case correspondante) :</t>
  </si>
  <si>
    <t xml:space="preserve"> Écart de – 20 points ou plus</t>
  </si>
  <si>
    <t xml:space="preserve"> Écart compris entre -19 points et -6 points</t>
  </si>
  <si>
    <t xml:space="preserve"> Écart compris entre -5 points et +5 points</t>
  </si>
  <si>
    <t xml:space="preserve"> Écart compris entre +6 points et +19 points</t>
  </si>
  <si>
    <t xml:space="preserve"> Écart de +20 points ou plus</t>
  </si>
  <si>
    <t>Liste des démarches</t>
  </si>
  <si>
    <t>Avez-vous déjà mis en place au sein de votre structure l’une des démarches/actions suivantes ?</t>
  </si>
  <si>
    <t>Prévoyez-vous dans votre projet l’une des démarches/actions suivantes ?</t>
  </si>
  <si>
    <t>Cette démarche est-elle obligatoire pour votre structure?</t>
  </si>
  <si>
    <t>Rapport sur la situation comparée des femmes et des hommes (RSC)</t>
  </si>
  <si>
    <t xml:space="preserve">Autres démarches </t>
  </si>
  <si>
    <t xml:space="preserve"> (*)Pour plus d’informations sur vos obligations et vous aider dans vos démarches :</t>
  </si>
  <si>
    <t>www.ega-pro.femmes.gouv.fr</t>
  </si>
  <si>
    <t>www.travail-emploi.gouv.fr</t>
  </si>
  <si>
    <t>A l’issue de cet autodiagnostic, souhaitez-vous apporter des précisions ?</t>
  </si>
  <si>
    <t>I I- Autodiagnostic Egalité des chances et non-discrimination</t>
  </si>
  <si>
    <t xml:space="preserve">La loi de 2005 relative aux droits des personnes handicapées définit un cadre de travail  pour les personnes en RQTH (Reconnaissance Qualité de Travailleur Handicapé) et des obligations d’employabilité vis-à-vis des employeurs privés et publics. </t>
  </si>
  <si>
    <t>Les entreprises et collectivités à partir de 20 salariés ont l’obligation d’employer des personnes handicapées à hauteur de 6 % de leur effectif.</t>
  </si>
  <si>
    <t xml:space="preserve">Le handicap fait partie des 20 critères discriminants portés par la loi n°2014-0159 du 11 juillet 2014. </t>
  </si>
  <si>
    <t>Emploi</t>
  </si>
  <si>
    <t>Emploi total</t>
  </si>
  <si>
    <t>Nbre travailleurs RQTH</t>
  </si>
  <si>
    <t>soit en % RQTH</t>
  </si>
  <si>
    <t>2. Quelle est la place des personnes ayant la Reconnaissance de la Qualité de Travailleur Handicapé au sein de votre structure ?</t>
  </si>
  <si>
    <t xml:space="preserve">Suite aux informations complétées ci-dessus, la situation de votre structure par rapport au taux d’emploi des travailleur-se-s en situation de handicap dans votre secteur d’activité en Aquitaine est la suivante : </t>
  </si>
  <si>
    <t>Cette démarche est-elle obligatoire pour votre structure ?</t>
  </si>
  <si>
    <t xml:space="preserve">Rapport unique (RU), sur 9 domaines clés (embauche, formation, promotion professionnelle, qualification, classification, conditions de travail, santé et sécurité au travail, rémunération et articulation entre activité professionnelle et vie personnelle) </t>
  </si>
  <si>
    <t>Entamer une réflexion sur l’équité des salaires dans votre structure</t>
  </si>
  <si>
    <t>Prise en compte du  harcèlement moral/physique dans votre structure</t>
  </si>
  <si>
    <t>Pour plus d’information sur vos obligations et vous aider dans vos démarches : www.travail-emploi.gouv.fr; www.agefiph.fr; www.fiphfp.fr; www.vosdroits.service-public.fr.</t>
  </si>
  <si>
    <t xml:space="preserve"> Ethnie ou Race</t>
  </si>
  <si>
    <t xml:space="preserve"> Religion</t>
  </si>
  <si>
    <t xml:space="preserve"> Sexe</t>
  </si>
  <si>
    <t xml:space="preserve"> Handicap</t>
  </si>
  <si>
    <t xml:space="preserve"> Age</t>
  </si>
  <si>
    <t xml:space="preserve"> Orientation sexuelle</t>
  </si>
  <si>
    <t xml:space="preserve"> Autres (exemple : origine, état de santé, activités syndicales, situation de famille, identité sexuelle, apparence physique, grossesse, options politiques, mœurs, patronyme, caractéristiques génétiques, lieu de résidence.…)</t>
  </si>
  <si>
    <t>Précisez :</t>
  </si>
  <si>
    <t xml:space="preserve">A l’issue de cet autodiagnostic, souhaitez-vous apporter des précisions ? </t>
  </si>
  <si>
    <t>III- Autodiagnostic Développement durable et de responsabilité sociétale</t>
  </si>
  <si>
    <t>Adopter de bonnes pratiques de développement durable est une valeur partagée par tous. Ceci constitue un avantage compétitif ou un facteur d’exemplarité. Cela est aussi un atout, voire une condition, pour obtenir le soutien des pouvoirs publics.</t>
  </si>
  <si>
    <t>Au-delà des obligations réglementaires qui s’imposent à tous les projets, le programme opérationnel FEDER-FSE prévoit des incitations à améliorer leurs performances en termes de développement durable. Elles s’inscrivent dans le cadre d’une démarche qualité qui permet l’amélioration continue.</t>
  </si>
  <si>
    <t xml:space="preserve">Les projets d'une certaine dimension pouvant avoir potentiellement un impact sur l'environnement et l’aspect social sont soumis à une exigence de qualité socio-environnementale des investissements. </t>
  </si>
  <si>
    <t xml:space="preserve">Tous les bénéficiaires doivent préciser comment est pris en compte le principe de développement durable au travers de démarches ou actions transversales au sien de leur structure ou de leur projet à identifier dans le tableau au point 3.1 ci-dessous. </t>
  </si>
  <si>
    <t>Un certain nombre de démarches visent à minimiser l’impact négatif du projet sur l’environnement et plus généralement à mieux prendre en compte le développement durable. Il s’agit ici d’identifier les principales démarches qui ont pu être mises en place préalablement au projet, qui accompagneront la réalisation du projet, ou qui sont prévues ultérieurement permettant de mieux prendre en compte cette priorité.</t>
  </si>
  <si>
    <t xml:space="preserve">Répondre par 1 pour OUI ou par 0 pour NON </t>
  </si>
  <si>
    <t>Avez-vous déjà mis en place au sein de votre structure l’une des démarches/actions suivantes ?[1]</t>
  </si>
  <si>
    <t>Pour obtenir plus d’information sur ces démarches, cliquez sur le lien suivant : www.developpement-durable.gouv.fr; www.ademe.fr.</t>
  </si>
  <si>
    <t>[1] Dans le cas où la structure est une collectivité territoriale, elle peut faire référence aux démarches qu’elle a engagées en tant que structure administrative (siège)  ou en tant que bénéficiaire.</t>
  </si>
  <si>
    <t>Civilité du représentant (Monsieur ou Madame)</t>
  </si>
  <si>
    <t>Civilité du représentant de la structure bénéficiaire (Monsieur/Madame)</t>
  </si>
  <si>
    <t>Axe du PO FEDER-FSE</t>
  </si>
  <si>
    <t>Objectif Spécifique (OS)</t>
  </si>
  <si>
    <t>Objectif spécifique</t>
  </si>
  <si>
    <t>NOMBRE TOTAL DE DEMARCHES ET ACTIONS TRANSVERSALES DU BENEFICIAIRE</t>
  </si>
  <si>
    <t>Actions non obligatoires pour le formulaire de base</t>
  </si>
  <si>
    <r>
      <t xml:space="preserve">Projet exemplaire : projet intégrant la RSO + évaluation et démarche d'amélioration continue
Projet très positif (Nbre &gt; 49 %)
Projet très positif </t>
    </r>
    <r>
      <rPr>
        <sz val="9"/>
        <color indexed="30"/>
        <rFont val="Cambria"/>
        <family val="1"/>
      </rPr>
      <t>(Nbre &gt; 49 %)</t>
    </r>
  </si>
  <si>
    <t>Appréciation globale de la structure et du projet : Développement durable
Projet exemplaire : projet intégrant la RSO + évaluation et démarche d'amélioration continue</t>
  </si>
  <si>
    <t>Appréciation globale de la structure et du projet : Egalité des chances/non-discrimination
Projet exemplaire : projet intégrant la RSO + évaluation et démarche d'amélioration continue</t>
  </si>
  <si>
    <t>Appréciation globale de la structure et du projet : Egalité entre les femmes et les hommes
Projet exemplaire : projet intégrant la RSO + évaluation et démarche d'amélioration continue</t>
  </si>
  <si>
    <t>PARTIE RESERVEE A L'ADMINISTRATION</t>
  </si>
  <si>
    <t xml:space="preserve">Cett grille permet de mesurer la prise en compte des principes horizontaux à partir des deux formulaires complétés par le bénéficiaire.
1) Formulaire de base obligatoire pour tous : les colonnes a)  b) c) d) et e) des autodiagnostics ci-dessous sont remplies automatiquement à partir des données du bénéficiaire. Les calculs et appréciations sont automatiques.   
2) Formulaire complémentaire pour les projets concernés uniquement : la grille est à compléter par les services instructeurs dans les parties "Contruction" et "Equipement/aménagement de + 200 000 €" en blanc ci-dessous. Les calculs et appréciations sont automatiques.
</t>
  </si>
  <si>
    <t>Nbre d'actions à compléter par l'instructeur</t>
  </si>
  <si>
    <r>
      <t>♦</t>
    </r>
    <r>
      <rPr>
        <sz val="11"/>
        <color indexed="8"/>
        <rFont val="Times New Roman"/>
        <family val="1"/>
      </rPr>
      <t xml:space="preserve">Pour le développement durable : à </t>
    </r>
    <r>
      <rPr>
        <sz val="11"/>
        <color indexed="8"/>
        <rFont val="Times New Roman"/>
        <family val="1"/>
      </rPr>
      <t>répondre aux cinq finalités de développement durable que sont la lutte contre le changement climatique et la protection de l’atmosphère, la préservation de la biodiversité et la protection des milieux et ressources, l’épanouissement de tous les êtres humains, la cohésion sociale et la solidarité entre générations et entre territoires et enfin, les dynamiques de développement suivant des modes de production et de consommation responsables.</t>
    </r>
  </si>
  <si>
    <r>
      <t xml:space="preserve">Afin de mesurer la contribution du PO FEDER-FSE à ces trois principes, le Conseil régional met en place des autodiagnostics :
</t>
    </r>
    <r>
      <rPr>
        <b/>
        <sz val="11"/>
        <color indexed="30"/>
        <rFont val="Times New Roman"/>
        <family val="1"/>
      </rPr>
      <t>1) Pour tous les projets, trois autodiagnostics obligatoires pour tous les bénéficiaires de fonds européens.</t>
    </r>
  </si>
  <si>
    <r>
      <t>2)</t>
    </r>
    <r>
      <rPr>
        <b/>
        <sz val="7"/>
        <color indexed="30"/>
        <rFont val="Times New Roman"/>
        <family val="1"/>
      </rPr>
      <t xml:space="preserve">      </t>
    </r>
    <r>
      <rPr>
        <b/>
        <sz val="11"/>
        <color indexed="30"/>
        <rFont val="Times New Roman"/>
        <family val="1"/>
      </rPr>
      <t xml:space="preserve">Pour les projets susceptibles d’avoir une forte incidence environnementale ou sociale, </t>
    </r>
    <r>
      <rPr>
        <sz val="11"/>
        <color indexed="8"/>
        <rFont val="Times New Roman"/>
        <family val="1"/>
      </rPr>
      <t>un autodiagnostic spécifique complémentaire dans les cas suivants :</t>
    </r>
  </si>
  <si>
    <r>
      <t>ü</t>
    </r>
    <r>
      <rPr>
        <sz val="7"/>
        <color indexed="8"/>
        <rFont val="Times New Roman"/>
        <family val="1"/>
      </rPr>
      <t xml:space="preserve">  </t>
    </r>
    <r>
      <rPr>
        <sz val="11"/>
        <color indexed="8"/>
        <rFont val="Times New Roman"/>
        <family val="1"/>
      </rPr>
      <t xml:space="preserve">projet de construction, </t>
    </r>
  </si>
  <si>
    <r>
      <t>ü</t>
    </r>
    <r>
      <rPr>
        <sz val="7"/>
        <color indexed="8"/>
        <rFont val="Times New Roman"/>
        <family val="1"/>
      </rPr>
      <t xml:space="preserve">  </t>
    </r>
    <r>
      <rPr>
        <sz val="11"/>
        <color indexed="8"/>
        <rFont val="Times New Roman"/>
        <family val="1"/>
      </rPr>
      <t xml:space="preserve"> projet d’investissements matériels ou d’aménagements de plus de 200  000 € de coût total </t>
    </r>
  </si>
  <si>
    <r>
      <t>ü</t>
    </r>
    <r>
      <rPr>
        <sz val="7"/>
        <color indexed="8"/>
        <rFont val="Times New Roman"/>
        <family val="1"/>
      </rPr>
      <t xml:space="preserve">  </t>
    </r>
    <r>
      <rPr>
        <sz val="11"/>
        <color indexed="8"/>
        <rFont val="Times New Roman"/>
        <family val="1"/>
      </rPr>
      <t xml:space="preserve">projet d’investissements de plus de + 2 M€ de coût total, quelle que soit leur nature (autodiagnostic accompagné par un prestataire). </t>
    </r>
  </si>
  <si>
    <r>
      <t>-</t>
    </r>
    <r>
      <rPr>
        <sz val="7"/>
        <color indexed="8"/>
        <rFont val="Times New Roman"/>
        <family val="1"/>
      </rPr>
      <t xml:space="preserve">       </t>
    </r>
    <r>
      <rPr>
        <sz val="11"/>
        <color indexed="8"/>
        <rFont val="Times New Roman"/>
        <family val="1"/>
      </rPr>
      <t xml:space="preserve">vous amener à engager une réflexion sur le degré d’intégration des principes horizontaux dans votre secteur d’activité, dans votre structure et dans votre projet ; </t>
    </r>
  </si>
  <si>
    <r>
      <t>-</t>
    </r>
    <r>
      <rPr>
        <sz val="7"/>
        <color indexed="8"/>
        <rFont val="Times New Roman"/>
        <family val="1"/>
      </rPr>
      <t xml:space="preserve">       </t>
    </r>
    <r>
      <rPr>
        <sz val="11"/>
        <color indexed="8"/>
        <rFont val="Times New Roman"/>
        <family val="1"/>
      </rPr>
      <t>vous permettre d’identifier et vous approprier les éventuelles marges de progrès pouvant se traduire par des actions d’amélioration ;</t>
    </r>
  </si>
  <si>
    <r>
      <t>-</t>
    </r>
    <r>
      <rPr>
        <sz val="7"/>
        <color indexed="8"/>
        <rFont val="Times New Roman"/>
        <family val="1"/>
      </rPr>
      <t xml:space="preserve">       </t>
    </r>
    <r>
      <rPr>
        <sz val="11"/>
        <color indexed="8"/>
        <rFont val="Times New Roman"/>
        <family val="1"/>
      </rPr>
      <t>suivre les réalisations de vos actions d’amélioration sur la durée de votre projet.</t>
    </r>
  </si>
  <si>
    <t>Si vous êtes amené à formuler une nouvelle demande de subvention, ces autodiagnostics seront à compléter à nouveau seulement dans le cas où au moins une nouvelle démarche/action est mise en œuvre dans la structure ou le nouveau projet faisant l’objet de la demande de subvention en vue de sa valorisation.</t>
  </si>
  <si>
    <r>
      <t xml:space="preserve">1.       </t>
    </r>
    <r>
      <rPr>
        <sz val="9"/>
        <color indexed="8"/>
        <rFont val="Times New Roman"/>
        <family val="1"/>
      </rPr>
      <t>Quel est votre secteur d’activité ?</t>
    </r>
  </si>
  <si>
    <r>
      <t>3.</t>
    </r>
    <r>
      <rPr>
        <sz val="7"/>
        <color indexed="8"/>
        <rFont val="Times New Roman"/>
        <family val="1"/>
      </rPr>
      <t xml:space="preserve">       </t>
    </r>
    <r>
      <rPr>
        <sz val="11"/>
        <color indexed="8"/>
        <rFont val="Times New Roman"/>
        <family val="1"/>
      </rPr>
      <t xml:space="preserve">Quel est l’effectif au sein de votre structure ? </t>
    </r>
  </si>
  <si>
    <r>
      <t xml:space="preserve">-          </t>
    </r>
    <r>
      <rPr>
        <sz val="10"/>
        <color indexed="8"/>
        <rFont val="Times New Roman"/>
        <family val="1"/>
      </rPr>
      <t xml:space="preserve">Nombre total : </t>
    </r>
  </si>
  <si>
    <r>
      <t>Ø</t>
    </r>
    <r>
      <rPr>
        <sz val="10"/>
        <color indexed="8"/>
        <rFont val="Times New Roman"/>
        <family val="1"/>
      </rPr>
      <t>  Dont …. Femmes</t>
    </r>
  </si>
  <si>
    <r>
      <t>Ø</t>
    </r>
    <r>
      <rPr>
        <sz val="10"/>
        <color indexed="8"/>
        <rFont val="Times New Roman"/>
        <family val="1"/>
      </rPr>
      <t xml:space="preserve">  Dont …. Hommes </t>
    </r>
  </si>
  <si>
    <r>
      <t>4.</t>
    </r>
    <r>
      <rPr>
        <i/>
        <sz val="7"/>
        <color indexed="8"/>
        <rFont val="Times New Roman"/>
        <family val="1"/>
      </rPr>
      <t xml:space="preserve">       </t>
    </r>
    <r>
      <rPr>
        <sz val="11"/>
        <color indexed="8"/>
        <rFont val="Times New Roman"/>
        <family val="1"/>
      </rPr>
      <t>Parmi les démarches ou actions transversales suivantes, quelles sont celles que vous avez mises en place ou que vous envisagez de mettre en place (</t>
    </r>
    <r>
      <rPr>
        <i/>
        <sz val="11"/>
        <color indexed="8"/>
        <rFont val="Times New Roman"/>
        <family val="1"/>
      </rPr>
      <t xml:space="preserve">Répondre 1 pour OUI ou 0 pour NON) </t>
    </r>
    <r>
      <rPr>
        <sz val="11"/>
        <color indexed="8"/>
        <rFont val="Times New Roman"/>
        <family val="1"/>
      </rPr>
      <t xml:space="preserve">? </t>
    </r>
  </si>
  <si>
    <r>
      <t xml:space="preserve">1.      </t>
    </r>
    <r>
      <rPr>
        <sz val="10"/>
        <color indexed="8"/>
        <rFont val="Times New Roman"/>
        <family val="1"/>
      </rPr>
      <t>Le taux d’emploi de personnes handicapées (RQTH) dans votre secteur d’activité en Aquitaine  est de</t>
    </r>
    <r>
      <rPr>
        <i/>
        <sz val="10"/>
        <color indexed="8"/>
        <rFont val="Times New Roman"/>
        <family val="1"/>
      </rPr>
      <t> :</t>
    </r>
  </si>
  <si>
    <r>
      <t>3.</t>
    </r>
    <r>
      <rPr>
        <sz val="7"/>
        <color indexed="8"/>
        <rFont val="Times New Roman"/>
        <family val="1"/>
      </rPr>
      <t xml:space="preserve">    </t>
    </r>
    <r>
      <rPr>
        <sz val="11"/>
        <color indexed="8"/>
        <rFont val="Times New Roman"/>
        <family val="1"/>
      </rPr>
      <t>Parmi les démarches ou actions transversales suivantes, quelles sont celles que vous avez mises en place ou que vous envisagez de mettre en place </t>
    </r>
    <r>
      <rPr>
        <sz val="9"/>
        <color indexed="8"/>
        <rFont val="Times New Roman"/>
        <family val="1"/>
      </rPr>
      <t>(</t>
    </r>
    <r>
      <rPr>
        <i/>
        <sz val="9"/>
        <color indexed="8"/>
        <rFont val="Times New Roman"/>
        <family val="1"/>
      </rPr>
      <t>Répondre 1 pour OUI ou 0 pour NON)</t>
    </r>
    <r>
      <rPr>
        <sz val="9"/>
        <color indexed="8"/>
        <rFont val="Times New Roman"/>
        <family val="1"/>
      </rPr>
      <t xml:space="preserve">? </t>
    </r>
  </si>
  <si>
    <r>
      <t>Respect des quotas de personnes ayant une RQTH 6</t>
    </r>
    <r>
      <rPr>
        <i/>
        <sz val="9"/>
        <color indexed="8"/>
        <rFont val="Times New Roman"/>
        <family val="1"/>
      </rPr>
      <t xml:space="preserve">% </t>
    </r>
  </si>
  <si>
    <r>
      <t xml:space="preserve">Charte de la Diversité </t>
    </r>
    <r>
      <rPr>
        <i/>
        <sz val="9"/>
        <color indexed="8"/>
        <rFont val="Times New Roman"/>
        <family val="1"/>
      </rPr>
      <t>(Engagement)</t>
    </r>
  </si>
  <si>
    <r>
      <t xml:space="preserve">Label Diversité </t>
    </r>
    <r>
      <rPr>
        <i/>
        <sz val="9"/>
        <color indexed="8"/>
        <rFont val="Times New Roman"/>
        <family val="1"/>
      </rPr>
      <t>(Certification)</t>
    </r>
  </si>
  <si>
    <r>
      <t>4. Votre projet participe-t-il à la lutte contre un ou plusieurs des critères discriminants suivants ?</t>
    </r>
    <r>
      <rPr>
        <b/>
        <i/>
        <sz val="11"/>
        <color indexed="17"/>
        <rFont val="Times New Roman"/>
        <family val="1"/>
      </rPr>
      <t xml:space="preserve"> </t>
    </r>
    <r>
      <rPr>
        <b/>
        <i/>
        <sz val="9"/>
        <color indexed="8"/>
        <rFont val="Times New Roman"/>
        <family val="1"/>
      </rPr>
      <t>Cochez la ou les propositions suivantes qui correspondent à votre situation.</t>
    </r>
  </si>
  <si>
    <r>
      <t>1.</t>
    </r>
    <r>
      <rPr>
        <sz val="7"/>
        <color indexed="8"/>
        <rFont val="Times New Roman"/>
        <family val="1"/>
      </rPr>
      <t xml:space="preserve">      </t>
    </r>
    <r>
      <rPr>
        <sz val="11"/>
        <color indexed="8"/>
        <rFont val="Times New Roman"/>
        <family val="1"/>
      </rPr>
      <t>Comment avez-vous pris en compte le principe de développement durable au travers de démarches ou actions transversales ?</t>
    </r>
  </si>
  <si>
    <t>PARTIE A COMPLETER PAR LE BENEFICIAIRE ET A AJOUTER AUX PIECES JOINTES DE LA DEMANDE EN CONSERVANT TOUS LES ONGLETS Y COMPRIS CEUX DE L'ADMINISTRATION</t>
  </si>
  <si>
    <t xml:space="preserve">Rapport unique (RU) sur la situation comparée des femmes et des hommes, concernant 9 domaines clés (embauche, formation, promotion professionnelle, qualification, classification, conditions de travail, santé et sécurité au travail, rémunération et articulation entre activité professionnelle et vie personnelle) </t>
  </si>
  <si>
    <r>
      <t xml:space="preserve">Démarches d’achats responsables (critères éco-sociaux dans la politique d’achat de la structure) </t>
    </r>
    <r>
      <rPr>
        <sz val="8"/>
        <color indexed="10"/>
        <rFont val="Calibri"/>
        <family val="2"/>
      </rPr>
      <t>et mise en place du SPASER</t>
    </r>
  </si>
  <si>
    <t xml:space="preserve">    Autres (précisez) démarche de transition énergétique et du climat (TEC)……………………..</t>
  </si>
  <si>
    <t xml:space="preserve"> Agenda 21 ou démarche de prise en compte des Objectifs de Développement Durable (NU)</t>
  </si>
  <si>
    <t xml:space="preserve">Nombre de personnes ayant la RQTH dans votre structure : </t>
  </si>
  <si>
    <r>
      <t>Ø</t>
    </r>
    <r>
      <rPr>
        <sz val="9"/>
        <rFont val="Times New Roman"/>
        <family val="1"/>
      </rPr>
      <t>  Dont …. Femmes</t>
    </r>
  </si>
  <si>
    <r>
      <t>Ø</t>
    </r>
    <r>
      <rPr>
        <sz val="9"/>
        <rFont val="Times New Roman"/>
        <family val="1"/>
      </rPr>
      <t xml:space="preserve">  Dont …. Hommes </t>
    </r>
  </si>
  <si>
    <t>Construction sous label énergétique au-delà RT 2012</t>
  </si>
  <si>
    <t>Démarches d’achats responsables (critères éco-sociaux dans la politique d’achat de la structure) -
Shéma de Promotion des Achats Publics Socialement Responsable (SPASER)  (décret janvier 2015 achats&gt;100 M€</t>
  </si>
  <si>
    <t xml:space="preserve">Démarches d’achats responsables (critères éco-sociaux dans la politique d’achat de la structure) - Shéma de Promotion des Achats Publics Socialement Responsable (SPASER) </t>
  </si>
  <si>
    <t xml:space="preserve">Sources : Insee, RP2010 (géographie au 01/01/2012) et RP2015 (géographie au 01/01/2017) </t>
  </si>
  <si>
    <t>2.    Le taux d’emploi des femmes et des hommes dans votre secteur d’activité en Nouvelle-Aquitaine est de :</t>
  </si>
  <si>
    <t>ALAIN ROUSSET</t>
  </si>
  <si>
    <t>Monsieur</t>
  </si>
  <si>
    <t>x</t>
  </si>
  <si>
    <t>Signataire de la Charte européenne pour l'égalité des femmes et des hommes dans la vie locale, la Région a adopté son plan d'actions "Réaliser l'égalité en Nouvelle-Aquitaine" en octobre 2018,
Au-delà de l'égalité femmes-hommes, la Région entend aborder largement la lutte contre les discriminations en mettant l'accent sur 4 types de discriminations en particulier : le genre, le handicap, l'origine et l'orientation sexuelle.
3 axes stratégiques structurent le plan d'action "Réaliser l'Egalité en Nouvelle-Aquitaine" :
- Faire de l’institution régionale une collectivité exemplaire dans son fonctionnement
- Travailler en partenariat avec les acteurs du territoire
- Renforcer la prise en compte des enjeux de l’égalité dans les politiques régionales (emploi, formation, culture, etc.).</t>
  </si>
  <si>
    <r>
      <rPr>
        <b/>
        <sz val="10"/>
        <color indexed="17"/>
        <rFont val="Calibri"/>
        <family val="2"/>
      </rPr>
      <t xml:space="preserve">Démarche volontaire : 
</t>
    </r>
    <r>
      <rPr>
        <b/>
        <sz val="10"/>
        <rFont val="Calibri"/>
        <family val="2"/>
      </rPr>
      <t xml:space="preserve"> RT 2012 obligatoire</t>
    </r>
  </si>
  <si>
    <t>APPRECIATION :</t>
  </si>
  <si>
    <t xml:space="preserve">APPRECIATION : </t>
  </si>
  <si>
    <r>
      <rPr>
        <b/>
        <sz val="10"/>
        <color rgb="FFFF0000"/>
        <rFont val="Calibri"/>
        <family val="2"/>
      </rPr>
      <t xml:space="preserve">Obligatoire </t>
    </r>
    <r>
      <rPr>
        <b/>
        <sz val="10"/>
        <color rgb="FF006600"/>
        <rFont val="Calibri"/>
        <family val="2"/>
      </rPr>
      <t>: Collectivité territoriale si  achats&gt;100 M€  (décret janvier 2015)</t>
    </r>
  </si>
  <si>
    <t>8,19% (TED) 8,37 % (TEL)</t>
  </si>
  <si>
    <t>TED</t>
  </si>
  <si>
    <t>Taux d'emploi direct</t>
  </si>
  <si>
    <t>TEL</t>
  </si>
  <si>
    <t>Taux d'emploi légal</t>
  </si>
</sst>
</file>

<file path=xl/styles.xml><?xml version="1.0" encoding="utf-8"?>
<styleSheet xmlns="http://schemas.openxmlformats.org/spreadsheetml/2006/main" xmlns:mc="http://schemas.openxmlformats.org/markup-compatibility/2006" xmlns:x14ac="http://schemas.microsoft.com/office/spreadsheetml/2009/9/ac" mc:Ignorable="x14ac">
  <fonts count="141" x14ac:knownFonts="1">
    <font>
      <sz val="11"/>
      <color theme="1"/>
      <name val="Calibri"/>
      <family val="2"/>
      <scheme val="minor"/>
    </font>
    <font>
      <i/>
      <sz val="9"/>
      <color indexed="8"/>
      <name val="Cambria"/>
      <family val="1"/>
    </font>
    <font>
      <sz val="8"/>
      <color indexed="30"/>
      <name val="Cambria"/>
      <family val="1"/>
    </font>
    <font>
      <sz val="9"/>
      <color indexed="30"/>
      <name val="Cambria"/>
      <family val="1"/>
    </font>
    <font>
      <sz val="8"/>
      <color indexed="8"/>
      <name val="Times New Roman"/>
      <family val="1"/>
    </font>
    <font>
      <b/>
      <sz val="10"/>
      <color indexed="10"/>
      <name val="Calibri"/>
      <family val="2"/>
    </font>
    <font>
      <sz val="10"/>
      <color indexed="8"/>
      <name val="Calibri"/>
      <family val="2"/>
    </font>
    <font>
      <b/>
      <sz val="10"/>
      <name val="Calibri"/>
      <family val="2"/>
    </font>
    <font>
      <b/>
      <sz val="10"/>
      <color indexed="17"/>
      <name val="Calibri"/>
      <family val="2"/>
    </font>
    <font>
      <sz val="10"/>
      <name val="Calibri"/>
      <family val="2"/>
    </font>
    <font>
      <i/>
      <sz val="8"/>
      <color indexed="8"/>
      <name val="Times New Roman"/>
      <family val="1"/>
    </font>
    <font>
      <b/>
      <i/>
      <sz val="11"/>
      <name val="Cambria"/>
      <family val="1"/>
    </font>
    <font>
      <sz val="9"/>
      <color indexed="8"/>
      <name val="Calibri"/>
      <family val="2"/>
    </font>
    <font>
      <sz val="8"/>
      <color indexed="8"/>
      <name val="Calibri"/>
      <family val="2"/>
    </font>
    <font>
      <sz val="7"/>
      <color indexed="8"/>
      <name val="Calibri"/>
      <family val="2"/>
    </font>
    <font>
      <sz val="9"/>
      <name val="Cambria"/>
      <family val="1"/>
    </font>
    <font>
      <sz val="8"/>
      <name val="Cambria"/>
      <family val="1"/>
    </font>
    <font>
      <b/>
      <i/>
      <sz val="12"/>
      <name val="Times New Roman"/>
      <family val="1"/>
    </font>
    <font>
      <b/>
      <sz val="11"/>
      <name val="Cambria"/>
      <family val="1"/>
    </font>
    <font>
      <sz val="9"/>
      <color indexed="8"/>
      <name val="Times New Roman"/>
      <family val="1"/>
    </font>
    <font>
      <sz val="11"/>
      <color indexed="8"/>
      <name val="Times New Roman"/>
      <family val="1"/>
    </font>
    <font>
      <b/>
      <i/>
      <sz val="9"/>
      <color indexed="8"/>
      <name val="Times New Roman"/>
      <family val="1"/>
    </font>
    <font>
      <sz val="10"/>
      <color indexed="8"/>
      <name val="Times New Roman"/>
      <family val="1"/>
    </font>
    <font>
      <b/>
      <sz val="11"/>
      <color indexed="30"/>
      <name val="Times New Roman"/>
      <family val="1"/>
    </font>
    <font>
      <i/>
      <sz val="10"/>
      <color indexed="8"/>
      <name val="Times New Roman"/>
      <family val="1"/>
    </font>
    <font>
      <sz val="7"/>
      <color indexed="8"/>
      <name val="Times New Roman"/>
      <family val="1"/>
    </font>
    <font>
      <b/>
      <sz val="7"/>
      <color indexed="30"/>
      <name val="Times New Roman"/>
      <family val="1"/>
    </font>
    <font>
      <i/>
      <sz val="11"/>
      <color indexed="8"/>
      <name val="Times New Roman"/>
      <family val="1"/>
    </font>
    <font>
      <i/>
      <sz val="7"/>
      <color indexed="8"/>
      <name val="Times New Roman"/>
      <family val="1"/>
    </font>
    <font>
      <b/>
      <i/>
      <sz val="11"/>
      <color indexed="17"/>
      <name val="Times New Roman"/>
      <family val="1"/>
    </font>
    <font>
      <i/>
      <sz val="9"/>
      <color indexed="8"/>
      <name val="Times New Roman"/>
      <family val="1"/>
    </font>
    <font>
      <sz val="8"/>
      <color indexed="10"/>
      <name val="Calibri"/>
      <family val="2"/>
    </font>
    <font>
      <sz val="11"/>
      <color rgb="FFFF0000"/>
      <name val="Calibri"/>
      <family val="2"/>
      <scheme val="minor"/>
    </font>
    <font>
      <u/>
      <sz val="11"/>
      <color theme="10"/>
      <name val="Calibri"/>
      <family val="2"/>
      <scheme val="minor"/>
    </font>
    <font>
      <b/>
      <sz val="11"/>
      <color theme="1"/>
      <name val="Calibri"/>
      <family val="2"/>
      <scheme val="minor"/>
    </font>
    <font>
      <sz val="14"/>
      <color theme="1"/>
      <name val="Cambria"/>
      <family val="1"/>
    </font>
    <font>
      <sz val="8"/>
      <color rgb="FF000000"/>
      <name val="Cambria"/>
      <family val="1"/>
    </font>
    <font>
      <b/>
      <sz val="11"/>
      <color rgb="FF0070C0"/>
      <name val="Calibri"/>
      <family val="2"/>
      <scheme val="minor"/>
    </font>
    <font>
      <b/>
      <sz val="11"/>
      <color rgb="FF0070C0"/>
      <name val="Cambria"/>
      <family val="1"/>
    </font>
    <font>
      <sz val="7"/>
      <color rgb="FF0070C0"/>
      <name val="Calibri"/>
      <family val="2"/>
      <scheme val="minor"/>
    </font>
    <font>
      <b/>
      <sz val="6"/>
      <color rgb="FF0070C0"/>
      <name val="Cambria"/>
      <family val="1"/>
    </font>
    <font>
      <b/>
      <sz val="9"/>
      <color rgb="FF0070C0"/>
      <name val="Cambria"/>
      <family val="1"/>
    </font>
    <font>
      <b/>
      <u/>
      <sz val="11"/>
      <color theme="1"/>
      <name val="Calibri"/>
      <family val="2"/>
      <scheme val="minor"/>
    </font>
    <font>
      <sz val="8"/>
      <color theme="1"/>
      <name val="Times New Roman"/>
      <family val="1"/>
    </font>
    <font>
      <b/>
      <sz val="10"/>
      <color rgb="FF006600"/>
      <name val="Calibri"/>
      <family val="2"/>
    </font>
    <font>
      <b/>
      <sz val="10"/>
      <color rgb="FFFF0000"/>
      <name val="Calibri"/>
      <family val="2"/>
    </font>
    <font>
      <sz val="10"/>
      <color rgb="FF000000"/>
      <name val="Calibri"/>
      <family val="2"/>
    </font>
    <font>
      <b/>
      <sz val="14"/>
      <color theme="3" tint="-0.249977111117893"/>
      <name val="Calibri"/>
      <family val="2"/>
      <scheme val="minor"/>
    </font>
    <font>
      <b/>
      <sz val="11"/>
      <color theme="0"/>
      <name val="Cambria"/>
      <family val="1"/>
    </font>
    <font>
      <b/>
      <sz val="9"/>
      <color rgb="FFFF0000"/>
      <name val="Cambria"/>
      <family val="1"/>
    </font>
    <font>
      <b/>
      <sz val="11"/>
      <color rgb="FFFF0000"/>
      <name val="Calibri"/>
      <family val="2"/>
      <scheme val="minor"/>
    </font>
    <font>
      <sz val="11"/>
      <name val="Calibri"/>
      <family val="2"/>
      <scheme val="minor"/>
    </font>
    <font>
      <sz val="9"/>
      <color rgb="FF0070C0"/>
      <name val="Cambria"/>
      <family val="1"/>
    </font>
    <font>
      <sz val="9"/>
      <color rgb="FF000000"/>
      <name val="Cambria"/>
      <family val="1"/>
    </font>
    <font>
      <sz val="8"/>
      <color theme="1"/>
      <name val="Calibri"/>
      <family val="2"/>
      <scheme val="minor"/>
    </font>
    <font>
      <sz val="9"/>
      <color theme="1"/>
      <name val="Cambria"/>
      <family val="1"/>
    </font>
    <font>
      <b/>
      <sz val="10"/>
      <color theme="3" tint="-0.249977111117893"/>
      <name val="Calibri"/>
      <family val="2"/>
      <scheme val="minor"/>
    </font>
    <font>
      <b/>
      <sz val="8"/>
      <color theme="1"/>
      <name val="Calibri"/>
      <family val="2"/>
      <scheme val="minor"/>
    </font>
    <font>
      <b/>
      <sz val="9"/>
      <color rgb="FFFF0000"/>
      <name val="Calibri"/>
      <family val="2"/>
      <scheme val="minor"/>
    </font>
    <font>
      <sz val="11"/>
      <color rgb="FF0070C0"/>
      <name val="Calibri"/>
      <family val="2"/>
      <scheme val="minor"/>
    </font>
    <font>
      <sz val="12"/>
      <color theme="1"/>
      <name val="Calibri"/>
      <family val="2"/>
      <scheme val="minor"/>
    </font>
    <font>
      <sz val="14"/>
      <color theme="3" tint="-0.249977111117893"/>
      <name val="Calibri"/>
      <family val="2"/>
      <scheme val="minor"/>
    </font>
    <font>
      <sz val="9"/>
      <color rgb="FFFF0000"/>
      <name val="Cambria"/>
      <family val="1"/>
    </font>
    <font>
      <sz val="11"/>
      <color theme="0"/>
      <name val="Cambria"/>
      <family val="1"/>
    </font>
    <font>
      <b/>
      <sz val="14"/>
      <color theme="1"/>
      <name val="Calibri"/>
      <family val="2"/>
      <scheme val="minor"/>
    </font>
    <font>
      <b/>
      <i/>
      <sz val="11"/>
      <name val="Calibri"/>
      <family val="2"/>
      <scheme val="minor"/>
    </font>
    <font>
      <b/>
      <sz val="9"/>
      <color rgb="FF000000"/>
      <name val="Cambria"/>
      <family val="1"/>
    </font>
    <font>
      <b/>
      <sz val="9"/>
      <color theme="3" tint="-0.249977111117893"/>
      <name val="Calibri"/>
      <family val="2"/>
      <scheme val="minor"/>
    </font>
    <font>
      <sz val="9"/>
      <color theme="1"/>
      <name val="Calibri"/>
      <family val="2"/>
      <scheme val="minor"/>
    </font>
    <font>
      <b/>
      <sz val="9"/>
      <color theme="0"/>
      <name val="Cambria"/>
      <family val="1"/>
    </font>
    <font>
      <sz val="9"/>
      <color rgb="FF000000"/>
      <name val="Calibri"/>
      <family val="2"/>
      <scheme val="minor"/>
    </font>
    <font>
      <sz val="9"/>
      <name val="Calibri"/>
      <family val="2"/>
      <scheme val="minor"/>
    </font>
    <font>
      <b/>
      <sz val="9"/>
      <color rgb="FF0070C0"/>
      <name val="Calibri"/>
      <family val="2"/>
      <scheme val="minor"/>
    </font>
    <font>
      <b/>
      <sz val="12"/>
      <color rgb="FFFF0000"/>
      <name val="Cambria"/>
      <family val="1"/>
    </font>
    <font>
      <sz val="8"/>
      <color rgb="FF000000"/>
      <name val="Calibri"/>
      <family val="2"/>
      <scheme val="minor"/>
    </font>
    <font>
      <b/>
      <sz val="8"/>
      <color rgb="FF000000"/>
      <name val="Calibri"/>
      <family val="2"/>
      <scheme val="minor"/>
    </font>
    <font>
      <b/>
      <sz val="9"/>
      <color rgb="FF000000"/>
      <name val="Calibri"/>
      <family val="2"/>
      <scheme val="minor"/>
    </font>
    <font>
      <b/>
      <i/>
      <sz val="8"/>
      <name val="Calibri"/>
      <family val="2"/>
      <scheme val="minor"/>
    </font>
    <font>
      <sz val="8"/>
      <color theme="1" tint="0.249977111117893"/>
      <name val="Calibri"/>
      <family val="2"/>
      <scheme val="minor"/>
    </font>
    <font>
      <sz val="10"/>
      <color rgb="FF000000"/>
      <name val="Calibri"/>
      <family val="2"/>
      <scheme val="minor"/>
    </font>
    <font>
      <b/>
      <sz val="12"/>
      <color rgb="FF0070C0"/>
      <name val="Calibri"/>
      <family val="2"/>
      <scheme val="minor"/>
    </font>
    <font>
      <sz val="9"/>
      <color theme="3"/>
      <name val="Cambria"/>
      <family val="1"/>
    </font>
    <font>
      <b/>
      <sz val="9"/>
      <color theme="3"/>
      <name val="Cambria"/>
      <family val="1"/>
    </font>
    <font>
      <sz val="12"/>
      <name val="Calibri"/>
      <family val="2"/>
      <scheme val="minor"/>
    </font>
    <font>
      <sz val="9"/>
      <color theme="1"/>
      <name val="Times New Roman"/>
      <family val="1"/>
    </font>
    <font>
      <b/>
      <sz val="11"/>
      <color theme="0" tint="-0.34998626667073579"/>
      <name val="Calibri"/>
      <family val="2"/>
      <scheme val="minor"/>
    </font>
    <font>
      <b/>
      <sz val="10"/>
      <color theme="0" tint="-0.499984740745262"/>
      <name val="Calibri"/>
      <family val="2"/>
      <scheme val="minor"/>
    </font>
    <font>
      <sz val="12"/>
      <color theme="1"/>
      <name val="Times New Roman"/>
      <family val="1"/>
    </font>
    <font>
      <sz val="10"/>
      <color theme="1"/>
      <name val="Calibri"/>
      <family val="2"/>
      <scheme val="minor"/>
    </font>
    <font>
      <b/>
      <sz val="14"/>
      <color theme="0" tint="-0.34998626667073579"/>
      <name val="Calibri"/>
      <family val="2"/>
      <scheme val="minor"/>
    </font>
    <font>
      <b/>
      <sz val="9"/>
      <color theme="0" tint="-0.499984740745262"/>
      <name val="Calibri"/>
      <family val="2"/>
      <scheme val="minor"/>
    </font>
    <font>
      <b/>
      <i/>
      <sz val="10"/>
      <color rgb="FF0070C0"/>
      <name val="Calibri"/>
      <family val="2"/>
      <scheme val="minor"/>
    </font>
    <font>
      <sz val="10"/>
      <color theme="1"/>
      <name val="Times New Roman"/>
      <family val="1"/>
    </font>
    <font>
      <sz val="9"/>
      <color theme="1" tint="0.499984740745262"/>
      <name val="Calibri"/>
      <family val="2"/>
      <scheme val="minor"/>
    </font>
    <font>
      <b/>
      <sz val="11"/>
      <color theme="1"/>
      <name val="Times New Roman"/>
      <family val="1"/>
    </font>
    <font>
      <sz val="11"/>
      <color theme="1"/>
      <name val="Times New Roman"/>
      <family val="1"/>
    </font>
    <font>
      <b/>
      <sz val="11"/>
      <color rgb="FFFFFFFF"/>
      <name val="Times New Roman"/>
      <family val="1"/>
    </font>
    <font>
      <sz val="11"/>
      <color rgb="FF000000"/>
      <name val="Times New Roman"/>
      <family val="1"/>
    </font>
    <font>
      <sz val="9"/>
      <color theme="1"/>
      <name val="Wingdings"/>
      <charset val="2"/>
    </font>
    <font>
      <b/>
      <i/>
      <sz val="9"/>
      <color theme="1"/>
      <name val="Times New Roman"/>
      <family val="1"/>
    </font>
    <font>
      <sz val="8"/>
      <color rgb="FF000000"/>
      <name val="Times New Roman"/>
      <family val="1"/>
    </font>
    <font>
      <b/>
      <sz val="9"/>
      <color rgb="FFFFFFFF"/>
      <name val="Times New Roman"/>
      <family val="1"/>
    </font>
    <font>
      <sz val="11"/>
      <color theme="1"/>
      <name val="Wingdings"/>
      <charset val="2"/>
    </font>
    <font>
      <sz val="10"/>
      <color theme="0"/>
      <name val="Calibri"/>
      <family val="2"/>
      <scheme val="minor"/>
    </font>
    <font>
      <sz val="10"/>
      <color rgb="FF00B050"/>
      <name val="Times New Roman"/>
      <family val="1"/>
    </font>
    <font>
      <sz val="10"/>
      <color theme="1"/>
      <name val="Wingdings"/>
      <charset val="2"/>
    </font>
    <font>
      <sz val="9"/>
      <color rgb="FF000000"/>
      <name val="Times New Roman"/>
      <family val="1"/>
    </font>
    <font>
      <b/>
      <sz val="9"/>
      <color theme="0"/>
      <name val="Times New Roman"/>
      <family val="1"/>
    </font>
    <font>
      <b/>
      <sz val="11"/>
      <color theme="0"/>
      <name val="Times New Roman"/>
      <family val="1"/>
    </font>
    <font>
      <sz val="11"/>
      <color theme="1"/>
      <name val="Arial"/>
      <family val="2"/>
    </font>
    <font>
      <u/>
      <sz val="9"/>
      <color theme="10"/>
      <name val="Calibri"/>
      <family val="2"/>
      <scheme val="minor"/>
    </font>
    <font>
      <strike/>
      <sz val="11"/>
      <color theme="1"/>
      <name val="Arial"/>
      <family val="2"/>
    </font>
    <font>
      <sz val="11"/>
      <color rgb="FF000000"/>
      <name val="Arial"/>
      <family val="2"/>
    </font>
    <font>
      <b/>
      <sz val="11"/>
      <color rgb="FF0070C0"/>
      <name val="Times New Roman"/>
      <family val="1"/>
    </font>
    <font>
      <b/>
      <u/>
      <sz val="11"/>
      <color theme="0"/>
      <name val="Times New Roman"/>
      <family val="1"/>
    </font>
    <font>
      <i/>
      <sz val="9"/>
      <color rgb="FF000000"/>
      <name val="Times New Roman"/>
      <family val="1"/>
    </font>
    <font>
      <u/>
      <sz val="8"/>
      <color theme="10"/>
      <name val="Calibri"/>
      <family val="2"/>
      <scheme val="minor"/>
    </font>
    <font>
      <sz val="11"/>
      <color rgb="FF000101"/>
      <name val="Times New Roman"/>
      <family val="1"/>
    </font>
    <font>
      <i/>
      <sz val="10"/>
      <color theme="1"/>
      <name val="Times New Roman"/>
      <family val="1"/>
    </font>
    <font>
      <i/>
      <sz val="8"/>
      <color rgb="FF008000"/>
      <name val="Times New Roman"/>
      <family val="1"/>
    </font>
    <font>
      <u/>
      <sz val="10"/>
      <color theme="10"/>
      <name val="Calibri"/>
      <family val="2"/>
      <scheme val="minor"/>
    </font>
    <font>
      <b/>
      <sz val="14"/>
      <color theme="0"/>
      <name val="Times New Roman"/>
      <family val="1"/>
    </font>
    <font>
      <b/>
      <sz val="18"/>
      <color rgb="FFFF0000"/>
      <name val="Calibri"/>
      <family val="2"/>
      <scheme val="minor"/>
    </font>
    <font>
      <b/>
      <i/>
      <sz val="9"/>
      <color rgb="FF000000"/>
      <name val="Cambria"/>
      <family val="1"/>
    </font>
    <font>
      <b/>
      <i/>
      <sz val="9"/>
      <color rgb="FF0070C0"/>
      <name val="Calibri"/>
      <family val="2"/>
      <scheme val="minor"/>
    </font>
    <font>
      <b/>
      <sz val="9"/>
      <color theme="0" tint="-0.34998626667073579"/>
      <name val="Calibri"/>
      <family val="2"/>
      <scheme val="minor"/>
    </font>
    <font>
      <b/>
      <sz val="12"/>
      <color theme="0" tint="-0.34998626667073579"/>
      <name val="Calibri"/>
      <family val="2"/>
      <scheme val="minor"/>
    </font>
    <font>
      <i/>
      <sz val="10"/>
      <color theme="0" tint="-0.499984740745262"/>
      <name val="Calibri"/>
      <family val="2"/>
      <scheme val="minor"/>
    </font>
    <font>
      <b/>
      <sz val="9"/>
      <name val="Calibri"/>
      <family val="2"/>
      <scheme val="minor"/>
    </font>
    <font>
      <b/>
      <sz val="8"/>
      <name val="Calibri"/>
      <family val="2"/>
      <scheme val="minor"/>
    </font>
    <font>
      <b/>
      <sz val="12"/>
      <color theme="0"/>
      <name val="Cambria"/>
      <family val="1"/>
    </font>
    <font>
      <sz val="9"/>
      <name val="Times New Roman"/>
      <family val="1"/>
    </font>
    <font>
      <sz val="9"/>
      <name val="Wingdings"/>
      <charset val="2"/>
    </font>
    <font>
      <sz val="11"/>
      <name val="Times New Roman"/>
      <family val="1"/>
    </font>
    <font>
      <i/>
      <sz val="8"/>
      <color theme="1"/>
      <name val="Calibri"/>
      <family val="2"/>
      <scheme val="minor"/>
    </font>
    <font>
      <i/>
      <sz val="8"/>
      <color rgb="FF000000"/>
      <name val="Times New Roman"/>
      <family val="1"/>
    </font>
    <font>
      <b/>
      <sz val="10"/>
      <color rgb="FFFF0000"/>
      <name val="Cambria"/>
      <family val="1"/>
    </font>
    <font>
      <b/>
      <sz val="11"/>
      <color rgb="FFFF0000"/>
      <name val="Cambria"/>
      <family val="1"/>
    </font>
    <font>
      <b/>
      <sz val="12"/>
      <color rgb="FF0070C0"/>
      <name val="Cambria"/>
      <family val="1"/>
    </font>
    <font>
      <b/>
      <sz val="14"/>
      <color rgb="FFFF0000"/>
      <name val="Cambria"/>
      <family val="1"/>
    </font>
    <font>
      <b/>
      <sz val="12"/>
      <color theme="1" tint="0.499984740745262"/>
      <name val="Calibri"/>
      <family val="2"/>
      <scheme val="minor"/>
    </font>
  </fonts>
  <fills count="18">
    <fill>
      <patternFill patternType="none"/>
    </fill>
    <fill>
      <patternFill patternType="gray125"/>
    </fill>
    <fill>
      <patternFill patternType="solid">
        <fgColor theme="0"/>
        <bgColor indexed="64"/>
      </patternFill>
    </fill>
    <fill>
      <patternFill patternType="solid">
        <fgColor rgb="FF99FF99"/>
        <bgColor indexed="64"/>
      </patternFill>
    </fill>
    <fill>
      <patternFill patternType="solid">
        <fgColor rgb="FFFFC000"/>
        <bgColor indexed="64"/>
      </patternFill>
    </fill>
    <fill>
      <patternFill patternType="solid">
        <fgColor theme="4" tint="0.79998168889431442"/>
        <bgColor indexed="64"/>
      </patternFill>
    </fill>
    <fill>
      <patternFill patternType="solid">
        <fgColor rgb="FFFFFF00"/>
        <bgColor indexed="64"/>
      </patternFill>
    </fill>
    <fill>
      <patternFill patternType="solid">
        <fgColor rgb="FFDBE5F1"/>
        <bgColor indexed="64"/>
      </patternFill>
    </fill>
    <fill>
      <patternFill patternType="solid">
        <fgColor theme="4" tint="0.59999389629810485"/>
        <bgColor indexed="64"/>
      </patternFill>
    </fill>
    <fill>
      <patternFill patternType="solid">
        <fgColor rgb="FF17365D"/>
        <bgColor indexed="64"/>
      </patternFill>
    </fill>
    <fill>
      <patternFill patternType="solid">
        <fgColor rgb="FFFFFFFF"/>
        <bgColor indexed="64"/>
      </patternFill>
    </fill>
    <fill>
      <patternFill patternType="solid">
        <fgColor rgb="FFCCECFF"/>
        <bgColor indexed="64"/>
      </patternFill>
    </fill>
    <fill>
      <patternFill patternType="solid">
        <fgColor rgb="FFFFFFCC"/>
        <bgColor indexed="64"/>
      </patternFill>
    </fill>
    <fill>
      <patternFill patternType="solid">
        <fgColor rgb="FFFFCC00"/>
        <bgColor indexed="64"/>
      </patternFill>
    </fill>
    <fill>
      <patternFill patternType="solid">
        <fgColor rgb="FFFFCCFF"/>
        <bgColor indexed="64"/>
      </patternFill>
    </fill>
    <fill>
      <patternFill patternType="solid">
        <fgColor rgb="FF0070C0"/>
        <bgColor indexed="64"/>
      </patternFill>
    </fill>
    <fill>
      <patternFill patternType="solid">
        <fgColor theme="3" tint="0.79998168889431442"/>
        <bgColor indexed="64"/>
      </patternFill>
    </fill>
    <fill>
      <patternFill patternType="solid">
        <fgColor rgb="FFFF9900"/>
        <bgColor indexed="64"/>
      </patternFill>
    </fill>
  </fills>
  <borders count="50">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medium">
        <color indexed="64"/>
      </left>
      <right style="medium">
        <color indexed="64"/>
      </right>
      <top/>
      <bottom style="medium">
        <color indexed="64"/>
      </bottom>
      <diagonal/>
    </border>
    <border>
      <left/>
      <right/>
      <top style="thin">
        <color indexed="64"/>
      </top>
      <bottom/>
      <diagonal/>
    </border>
    <border>
      <left/>
      <right style="medium">
        <color indexed="64"/>
      </right>
      <top/>
      <bottom/>
      <diagonal/>
    </border>
    <border>
      <left style="medium">
        <color indexed="64"/>
      </left>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medium">
        <color indexed="64"/>
      </top>
      <bottom/>
      <diagonal/>
    </border>
    <border>
      <left style="thin">
        <color indexed="64"/>
      </left>
      <right style="medium">
        <color indexed="64"/>
      </right>
      <top style="thin">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diagonal/>
    </border>
    <border>
      <left style="medium">
        <color indexed="64"/>
      </left>
      <right/>
      <top/>
      <bottom style="medium">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diagonal/>
    </border>
    <border>
      <left style="medium">
        <color indexed="64"/>
      </left>
      <right/>
      <top style="thin">
        <color indexed="64"/>
      </top>
      <bottom/>
      <diagonal/>
    </border>
    <border>
      <left/>
      <right style="thin">
        <color indexed="64"/>
      </right>
      <top/>
      <bottom/>
      <diagonal/>
    </border>
    <border>
      <left/>
      <right style="thin">
        <color indexed="64"/>
      </right>
      <top/>
      <bottom style="medium">
        <color indexed="64"/>
      </bottom>
      <diagonal/>
    </border>
    <border>
      <left/>
      <right/>
      <top/>
      <bottom style="thin">
        <color indexed="64"/>
      </bottom>
      <diagonal/>
    </border>
    <border>
      <left/>
      <right style="thin">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top style="double">
        <color rgb="FF0070C0"/>
      </top>
      <bottom/>
      <diagonal/>
    </border>
    <border>
      <left style="medium">
        <color rgb="FF0070C0"/>
      </left>
      <right/>
      <top/>
      <bottom style="thin">
        <color indexed="64"/>
      </bottom>
      <diagonal/>
    </border>
    <border>
      <left style="medium">
        <color rgb="FF0070C0"/>
      </left>
      <right/>
      <top/>
      <bottom/>
      <diagonal/>
    </border>
  </borders>
  <cellStyleXfs count="2">
    <xf numFmtId="0" fontId="0" fillId="0" borderId="0"/>
    <xf numFmtId="0" fontId="33" fillId="0" borderId="0" applyNumberFormat="0" applyFill="0" applyBorder="0" applyAlignment="0" applyProtection="0"/>
  </cellStyleXfs>
  <cellXfs count="598">
    <xf numFmtId="0" fontId="0" fillId="0" borderId="0" xfId="0"/>
    <xf numFmtId="0" fontId="35" fillId="0" borderId="0" xfId="0" applyFont="1"/>
    <xf numFmtId="0" fontId="36" fillId="0" borderId="0" xfId="0" applyFont="1" applyBorder="1" applyAlignment="1">
      <alignment vertical="center" wrapText="1"/>
    </xf>
    <xf numFmtId="0" fontId="36" fillId="0" borderId="47" xfId="0" applyFont="1" applyBorder="1" applyAlignment="1">
      <alignment vertical="center" wrapText="1"/>
    </xf>
    <xf numFmtId="0" fontId="0" fillId="2" borderId="0" xfId="0" applyFill="1"/>
    <xf numFmtId="2" fontId="37" fillId="0" borderId="0" xfId="0" applyNumberFormat="1" applyFont="1" applyAlignment="1">
      <alignment horizontal="right"/>
    </xf>
    <xf numFmtId="0" fontId="38" fillId="2" borderId="0" xfId="0" applyFont="1" applyFill="1" applyBorder="1" applyAlignment="1">
      <alignment horizontal="right" vertical="center" wrapText="1"/>
    </xf>
    <xf numFmtId="0" fontId="0" fillId="0" borderId="0" xfId="0" applyAlignment="1">
      <alignment horizontal="left"/>
    </xf>
    <xf numFmtId="0" fontId="0" fillId="0" borderId="0" xfId="0" applyAlignment="1">
      <alignment horizontal="center"/>
    </xf>
    <xf numFmtId="2" fontId="39" fillId="0" borderId="0" xfId="0" applyNumberFormat="1" applyFont="1" applyAlignment="1">
      <alignment horizontal="right"/>
    </xf>
    <xf numFmtId="0" fontId="39" fillId="0" borderId="0" xfId="0" applyFont="1" applyAlignment="1">
      <alignment horizontal="right"/>
    </xf>
    <xf numFmtId="0" fontId="40" fillId="2" borderId="0" xfId="0" applyFont="1" applyFill="1" applyBorder="1" applyAlignment="1">
      <alignment horizontal="right" vertical="center" wrapText="1"/>
    </xf>
    <xf numFmtId="0" fontId="41" fillId="2" borderId="0" xfId="0" applyFont="1" applyFill="1" applyBorder="1" applyAlignment="1">
      <alignment horizontal="center" vertical="center" wrapText="1"/>
    </xf>
    <xf numFmtId="16" fontId="36" fillId="0" borderId="0" xfId="0" applyNumberFormat="1" applyFont="1" applyBorder="1" applyAlignment="1">
      <alignment vertical="center" wrapText="1"/>
    </xf>
    <xf numFmtId="0" fontId="34" fillId="0" borderId="1" xfId="0" applyFont="1" applyBorder="1" applyAlignment="1">
      <alignment vertical="center"/>
    </xf>
    <xf numFmtId="0" fontId="34" fillId="0" borderId="1" xfId="0" applyFont="1" applyBorder="1" applyAlignment="1">
      <alignment horizontal="center" vertical="center" wrapText="1"/>
    </xf>
    <xf numFmtId="0" fontId="0" fillId="0" borderId="0" xfId="0" applyAlignment="1">
      <alignment horizontal="center" vertical="center"/>
    </xf>
    <xf numFmtId="0" fontId="34" fillId="0" borderId="0" xfId="0" applyFont="1" applyAlignment="1">
      <alignment horizontal="center" vertical="center"/>
    </xf>
    <xf numFmtId="0" fontId="34" fillId="3" borderId="1" xfId="0" applyFont="1" applyFill="1" applyBorder="1" applyAlignment="1">
      <alignment horizontal="center" vertical="center" wrapText="1"/>
    </xf>
    <xf numFmtId="0" fontId="34" fillId="4" borderId="1" xfId="0" applyFont="1" applyFill="1" applyBorder="1" applyAlignment="1">
      <alignment horizontal="center" vertical="center" wrapText="1"/>
    </xf>
    <xf numFmtId="0" fontId="42" fillId="0" borderId="0" xfId="0" applyFont="1"/>
    <xf numFmtId="0" fontId="0" fillId="0" borderId="0" xfId="0" applyBorder="1"/>
    <xf numFmtId="0" fontId="43" fillId="0" borderId="0" xfId="0" applyFont="1" applyBorder="1" applyAlignment="1">
      <alignment horizontal="left" vertical="center" wrapText="1" indent="3"/>
    </xf>
    <xf numFmtId="0" fontId="0" fillId="0" borderId="2" xfId="0" applyBorder="1" applyAlignment="1">
      <alignment horizontal="center" vertical="center" wrapText="1"/>
    </xf>
    <xf numFmtId="0" fontId="43" fillId="0" borderId="1" xfId="0" applyFont="1" applyBorder="1" applyAlignment="1">
      <alignment horizontal="left" vertical="center" wrapText="1"/>
    </xf>
    <xf numFmtId="0" fontId="0" fillId="0" borderId="1" xfId="0" applyBorder="1" applyAlignment="1">
      <alignment horizontal="left" vertical="center" wrapText="1"/>
    </xf>
    <xf numFmtId="0" fontId="44" fillId="4" borderId="1" xfId="0" applyFont="1" applyFill="1" applyBorder="1" applyAlignment="1">
      <alignment horizontal="center" vertical="center" wrapText="1"/>
    </xf>
    <xf numFmtId="0" fontId="45" fillId="4" borderId="1" xfId="0" applyFont="1" applyFill="1" applyBorder="1" applyAlignment="1">
      <alignment horizontal="left" vertical="center" wrapText="1"/>
    </xf>
    <xf numFmtId="0" fontId="46" fillId="4" borderId="1" xfId="0" applyFont="1" applyFill="1" applyBorder="1" applyAlignment="1">
      <alignment horizontal="left" vertical="center" wrapText="1"/>
    </xf>
    <xf numFmtId="0" fontId="44" fillId="4" borderId="1" xfId="0" applyFont="1" applyFill="1" applyBorder="1" applyAlignment="1">
      <alignment horizontal="left" vertical="center" wrapText="1"/>
    </xf>
    <xf numFmtId="0" fontId="0" fillId="0" borderId="1" xfId="0" applyFont="1" applyBorder="1" applyAlignment="1">
      <alignment horizontal="left" vertical="center" wrapText="1"/>
    </xf>
    <xf numFmtId="0" fontId="43" fillId="0" borderId="3" xfId="0" applyFont="1" applyBorder="1" applyAlignment="1">
      <alignment horizontal="left" vertical="top" wrapText="1"/>
    </xf>
    <xf numFmtId="2" fontId="47" fillId="0" borderId="0" xfId="0" applyNumberFormat="1" applyFont="1" applyAlignment="1">
      <alignment horizontal="center" vertical="center" wrapText="1"/>
    </xf>
    <xf numFmtId="13" fontId="37" fillId="2" borderId="0" xfId="0" applyNumberFormat="1" applyFont="1" applyFill="1" applyBorder="1" applyAlignment="1">
      <alignment horizontal="center" vertical="center"/>
    </xf>
    <xf numFmtId="1" fontId="37" fillId="2" borderId="0" xfId="0" applyNumberFormat="1" applyFont="1" applyFill="1" applyBorder="1" applyAlignment="1">
      <alignment horizontal="center" vertical="center"/>
    </xf>
    <xf numFmtId="2" fontId="37" fillId="2" borderId="0" xfId="0" applyNumberFormat="1" applyFont="1" applyFill="1" applyBorder="1" applyAlignment="1">
      <alignment horizontal="center" vertical="center"/>
    </xf>
    <xf numFmtId="0" fontId="36" fillId="0" borderId="1" xfId="0" applyFont="1" applyBorder="1" applyAlignment="1">
      <alignment horizontal="center" vertical="center" wrapText="1"/>
    </xf>
    <xf numFmtId="0" fontId="43" fillId="0" borderId="1" xfId="0" applyFont="1" applyBorder="1" applyAlignment="1">
      <alignment horizontal="left" vertical="top" wrapText="1"/>
    </xf>
    <xf numFmtId="0" fontId="41" fillId="2" borderId="0" xfId="0" applyFont="1" applyFill="1" applyBorder="1" applyAlignment="1">
      <alignment vertical="center" wrapText="1"/>
    </xf>
    <xf numFmtId="0" fontId="41" fillId="2" borderId="0" xfId="0" applyFont="1" applyFill="1" applyBorder="1" applyAlignment="1">
      <alignment horizontal="center" vertical="top" wrapText="1"/>
    </xf>
    <xf numFmtId="0" fontId="48" fillId="2" borderId="0" xfId="0" applyFont="1" applyFill="1" applyBorder="1" applyAlignment="1">
      <alignment horizontal="center" vertical="center" wrapText="1"/>
    </xf>
    <xf numFmtId="0" fontId="0" fillId="2" borderId="0" xfId="0" applyFill="1" applyBorder="1" applyAlignment="1">
      <alignment horizontal="left"/>
    </xf>
    <xf numFmtId="0" fontId="0" fillId="2" borderId="0" xfId="0" applyFill="1" applyBorder="1"/>
    <xf numFmtId="13" fontId="49" fillId="2" borderId="0" xfId="0" applyNumberFormat="1" applyFont="1" applyFill="1" applyBorder="1" applyAlignment="1">
      <alignment horizontal="center" vertical="center" wrapText="1"/>
    </xf>
    <xf numFmtId="13" fontId="50" fillId="0" borderId="0" xfId="0" applyNumberFormat="1" applyFont="1"/>
    <xf numFmtId="13" fontId="50" fillId="0" borderId="0" xfId="0" applyNumberFormat="1" applyFont="1" applyAlignment="1">
      <alignment horizontal="center"/>
    </xf>
    <xf numFmtId="13" fontId="50" fillId="0" borderId="0" xfId="0" applyNumberFormat="1" applyFont="1" applyAlignment="1"/>
    <xf numFmtId="0" fontId="50" fillId="0" borderId="0" xfId="0" applyFont="1" applyAlignment="1">
      <alignment horizontal="center"/>
    </xf>
    <xf numFmtId="2" fontId="47" fillId="0" borderId="0" xfId="0" applyNumberFormat="1" applyFont="1" applyAlignment="1">
      <alignment vertical="center" wrapText="1"/>
    </xf>
    <xf numFmtId="9" fontId="51" fillId="2" borderId="0" xfId="0" applyNumberFormat="1" applyFont="1" applyFill="1" applyBorder="1" applyAlignment="1">
      <alignment horizontal="center" vertical="center"/>
    </xf>
    <xf numFmtId="9" fontId="51" fillId="2" borderId="0" xfId="0" applyNumberFormat="1" applyFont="1" applyFill="1" applyAlignment="1">
      <alignment horizontal="center" vertical="center"/>
    </xf>
    <xf numFmtId="0" fontId="0" fillId="0" borderId="0" xfId="0" applyBorder="1" applyAlignment="1">
      <alignment horizontal="left"/>
    </xf>
    <xf numFmtId="2" fontId="47" fillId="0" borderId="0" xfId="0" applyNumberFormat="1" applyFont="1" applyBorder="1" applyAlignment="1">
      <alignment horizontal="center" vertical="center" wrapText="1"/>
    </xf>
    <xf numFmtId="0" fontId="34" fillId="2" borderId="0" xfId="0" applyFont="1" applyFill="1" applyBorder="1" applyAlignment="1">
      <alignment horizontal="center" vertical="center" wrapText="1"/>
    </xf>
    <xf numFmtId="0" fontId="0" fillId="2" borderId="0" xfId="0" applyFill="1" applyBorder="1" applyAlignment="1">
      <alignment horizontal="center" vertical="center"/>
    </xf>
    <xf numFmtId="2" fontId="47" fillId="2" borderId="0" xfId="0" applyNumberFormat="1" applyFont="1" applyFill="1" applyBorder="1" applyAlignment="1">
      <alignment horizontal="center" vertical="center" wrapText="1"/>
    </xf>
    <xf numFmtId="0" fontId="35" fillId="2" borderId="0" xfId="0" applyFont="1" applyFill="1" applyBorder="1"/>
    <xf numFmtId="0" fontId="0" fillId="0" borderId="0" xfId="0" applyBorder="1" applyAlignment="1">
      <alignment horizontal="center"/>
    </xf>
    <xf numFmtId="0" fontId="16" fillId="5" borderId="1" xfId="0" applyFont="1" applyFill="1" applyBorder="1" applyAlignment="1">
      <alignment horizontal="center" vertical="center" wrapText="1"/>
    </xf>
    <xf numFmtId="9" fontId="48" fillId="2" borderId="0" xfId="0" applyNumberFormat="1" applyFont="1" applyFill="1" applyBorder="1" applyAlignment="1">
      <alignment horizontal="center" vertical="center" wrapText="1"/>
    </xf>
    <xf numFmtId="0" fontId="52" fillId="2" borderId="0" xfId="0" applyFont="1" applyFill="1" applyBorder="1" applyAlignment="1">
      <alignment horizontal="center" vertical="center" wrapText="1"/>
    </xf>
    <xf numFmtId="13" fontId="41" fillId="6" borderId="4" xfId="0" applyNumberFormat="1" applyFont="1" applyFill="1" applyBorder="1" applyAlignment="1">
      <alignment horizontal="center" vertical="top" wrapText="1"/>
    </xf>
    <xf numFmtId="13" fontId="49" fillId="2" borderId="0" xfId="0" applyNumberFormat="1" applyFont="1" applyFill="1" applyBorder="1" applyAlignment="1">
      <alignment vertical="center" wrapText="1"/>
    </xf>
    <xf numFmtId="0" fontId="53" fillId="2" borderId="0" xfId="0" applyFont="1" applyFill="1" applyBorder="1" applyAlignment="1">
      <alignment horizontal="center" vertical="center" wrapText="1"/>
    </xf>
    <xf numFmtId="13" fontId="49" fillId="2" borderId="0" xfId="0" applyNumberFormat="1" applyFont="1" applyFill="1" applyBorder="1" applyAlignment="1">
      <alignment vertical="top" wrapText="1"/>
    </xf>
    <xf numFmtId="0" fontId="36" fillId="2" borderId="0" xfId="0" applyFont="1" applyFill="1" applyBorder="1" applyAlignment="1">
      <alignment horizontal="center" vertical="center" wrapText="1"/>
    </xf>
    <xf numFmtId="0" fontId="43" fillId="2" borderId="0" xfId="0" applyFont="1" applyFill="1" applyBorder="1" applyAlignment="1">
      <alignment horizontal="left" vertical="top" wrapText="1"/>
    </xf>
    <xf numFmtId="0" fontId="54" fillId="0" borderId="0" xfId="0" applyFont="1" applyBorder="1" applyAlignment="1">
      <alignment horizontal="left" vertical="center" wrapText="1"/>
    </xf>
    <xf numFmtId="0" fontId="54" fillId="0" borderId="0" xfId="0" applyFont="1" applyBorder="1" applyAlignment="1">
      <alignment horizontal="left" vertical="top" wrapText="1"/>
    </xf>
    <xf numFmtId="0" fontId="53" fillId="2" borderId="0" xfId="0" applyFont="1" applyFill="1" applyBorder="1" applyAlignment="1">
      <alignment vertical="center" wrapText="1"/>
    </xf>
    <xf numFmtId="0" fontId="41" fillId="2" borderId="0" xfId="0" applyFont="1" applyFill="1" applyBorder="1" applyAlignment="1">
      <alignment horizontal="right" vertical="center" wrapText="1"/>
    </xf>
    <xf numFmtId="0" fontId="0" fillId="2" borderId="0" xfId="0" applyFill="1" applyBorder="1" applyAlignment="1">
      <alignment horizontal="center"/>
    </xf>
    <xf numFmtId="0" fontId="55" fillId="0" borderId="1" xfId="0" applyFont="1" applyBorder="1" applyAlignment="1">
      <alignment horizontal="left" vertical="top" wrapText="1"/>
    </xf>
    <xf numFmtId="13" fontId="49" fillId="2" borderId="0" xfId="0" applyNumberFormat="1" applyFont="1" applyFill="1" applyBorder="1" applyAlignment="1">
      <alignment horizontal="center" vertical="top" wrapText="1"/>
    </xf>
    <xf numFmtId="0" fontId="54" fillId="2" borderId="0" xfId="0" applyFont="1" applyFill="1" applyBorder="1" applyAlignment="1">
      <alignment horizontal="left" vertical="center" wrapText="1"/>
    </xf>
    <xf numFmtId="2" fontId="56" fillId="0" borderId="0" xfId="0" applyNumberFormat="1" applyFont="1" applyBorder="1" applyAlignment="1">
      <alignment horizontal="center" vertical="center" wrapText="1"/>
    </xf>
    <xf numFmtId="13" fontId="15" fillId="5" borderId="1" xfId="0" applyNumberFormat="1" applyFont="1" applyFill="1" applyBorder="1" applyAlignment="1">
      <alignment horizontal="center" vertical="center" wrapText="1"/>
    </xf>
    <xf numFmtId="0" fontId="41" fillId="2" borderId="0" xfId="0" applyFont="1" applyFill="1" applyBorder="1" applyAlignment="1">
      <alignment horizontal="center" wrapText="1"/>
    </xf>
    <xf numFmtId="0" fontId="48" fillId="2" borderId="0" xfId="0" applyFont="1" applyFill="1" applyBorder="1" applyAlignment="1">
      <alignment horizontal="left" vertical="center" wrapText="1"/>
    </xf>
    <xf numFmtId="13" fontId="50" fillId="2" borderId="0" xfId="0" applyNumberFormat="1" applyFont="1" applyFill="1" applyBorder="1" applyAlignment="1">
      <alignment horizontal="center"/>
    </xf>
    <xf numFmtId="0" fontId="57" fillId="0" borderId="0" xfId="0" applyFont="1" applyBorder="1" applyAlignment="1">
      <alignment vertical="center"/>
    </xf>
    <xf numFmtId="13" fontId="0" fillId="0" borderId="0" xfId="0" applyNumberFormat="1" applyBorder="1" applyAlignment="1">
      <alignment horizontal="center"/>
    </xf>
    <xf numFmtId="13" fontId="50" fillId="0" borderId="0" xfId="0" applyNumberFormat="1" applyFont="1" applyBorder="1" applyAlignment="1">
      <alignment horizontal="center"/>
    </xf>
    <xf numFmtId="13" fontId="50" fillId="0" borderId="0" xfId="0" applyNumberFormat="1" applyFont="1" applyBorder="1" applyAlignment="1"/>
    <xf numFmtId="2" fontId="37" fillId="0" borderId="0" xfId="0" applyNumberFormat="1" applyFont="1" applyBorder="1" applyAlignment="1">
      <alignment horizontal="right"/>
    </xf>
    <xf numFmtId="0" fontId="0" fillId="0" borderId="0" xfId="0" applyBorder="1" applyAlignment="1">
      <alignment horizontal="center" vertical="top"/>
    </xf>
    <xf numFmtId="0" fontId="32" fillId="0" borderId="0" xfId="0" applyFont="1" applyBorder="1" applyAlignment="1">
      <alignment horizontal="center"/>
    </xf>
    <xf numFmtId="13" fontId="49" fillId="2" borderId="0" xfId="0" applyNumberFormat="1" applyFont="1" applyFill="1" applyBorder="1" applyAlignment="1">
      <alignment horizontal="left" vertical="top" wrapText="1"/>
    </xf>
    <xf numFmtId="0" fontId="36" fillId="0" borderId="0" xfId="0" applyFont="1" applyFill="1" applyBorder="1" applyAlignment="1">
      <alignment vertical="center" wrapText="1"/>
    </xf>
    <xf numFmtId="0" fontId="0" fillId="0" borderId="0" xfId="0" applyFill="1" applyBorder="1" applyAlignment="1">
      <alignment horizontal="center" vertical="center"/>
    </xf>
    <xf numFmtId="0" fontId="0" fillId="0" borderId="0" xfId="0" applyBorder="1" applyAlignment="1">
      <alignment horizontal="center" vertical="center"/>
    </xf>
    <xf numFmtId="0" fontId="0" fillId="0" borderId="0" xfId="0" applyBorder="1" applyAlignment="1">
      <alignment vertical="center" wrapText="1"/>
    </xf>
    <xf numFmtId="0" fontId="43" fillId="0" borderId="1" xfId="0" applyFont="1" applyBorder="1" applyAlignment="1">
      <alignment horizontal="center" vertical="center" wrapText="1"/>
    </xf>
    <xf numFmtId="0" fontId="58" fillId="6" borderId="5" xfId="0" applyFont="1" applyFill="1" applyBorder="1" applyAlignment="1">
      <alignment horizontal="center" vertical="center" wrapText="1"/>
    </xf>
    <xf numFmtId="0" fontId="59" fillId="6" borderId="6" xfId="0" applyFont="1" applyFill="1" applyBorder="1" applyAlignment="1">
      <alignment horizontal="right" vertical="top" wrapText="1"/>
    </xf>
    <xf numFmtId="0" fontId="41" fillId="6" borderId="7" xfId="0" applyFont="1" applyFill="1" applyBorder="1" applyAlignment="1">
      <alignment horizontal="center" vertical="center" wrapText="1"/>
    </xf>
    <xf numFmtId="0" fontId="55" fillId="0" borderId="8" xfId="0" applyFont="1" applyBorder="1" applyAlignment="1">
      <alignment horizontal="left" vertical="top" wrapText="1"/>
    </xf>
    <xf numFmtId="0" fontId="0" fillId="2" borderId="0" xfId="0" applyFont="1" applyFill="1" applyBorder="1"/>
    <xf numFmtId="0" fontId="0" fillId="0" borderId="0" xfId="0" applyFont="1"/>
    <xf numFmtId="0" fontId="60" fillId="2" borderId="0" xfId="0" applyFont="1" applyFill="1" applyBorder="1"/>
    <xf numFmtId="0" fontId="60" fillId="0" borderId="0" xfId="0" applyFont="1"/>
    <xf numFmtId="0" fontId="0" fillId="2" borderId="0" xfId="0" applyFill="1" applyBorder="1" applyAlignment="1">
      <alignment horizontal="left" vertical="top"/>
    </xf>
    <xf numFmtId="0" fontId="0" fillId="0" borderId="0" xfId="0" applyAlignment="1">
      <alignment horizontal="left" vertical="top"/>
    </xf>
    <xf numFmtId="1" fontId="58" fillId="6" borderId="9" xfId="0" applyNumberFormat="1" applyFont="1" applyFill="1" applyBorder="1" applyAlignment="1">
      <alignment vertical="center" wrapText="1"/>
    </xf>
    <xf numFmtId="0" fontId="0" fillId="2" borderId="0" xfId="0" applyFont="1" applyFill="1" applyAlignment="1">
      <alignment horizontal="left"/>
    </xf>
    <xf numFmtId="2" fontId="61" fillId="2" borderId="0" xfId="0" applyNumberFormat="1" applyFont="1" applyFill="1" applyBorder="1" applyAlignment="1">
      <alignment horizontal="center" vertical="center" wrapText="1"/>
    </xf>
    <xf numFmtId="13" fontId="62" fillId="2" borderId="0" xfId="0" applyNumberFormat="1" applyFont="1" applyFill="1" applyBorder="1" applyAlignment="1">
      <alignment vertical="top" wrapText="1"/>
    </xf>
    <xf numFmtId="0" fontId="63" fillId="2" borderId="0" xfId="0" applyFont="1" applyFill="1" applyBorder="1" applyAlignment="1">
      <alignment horizontal="center" vertical="center" wrapText="1"/>
    </xf>
    <xf numFmtId="0" fontId="52" fillId="6" borderId="11" xfId="0" applyFont="1" applyFill="1" applyBorder="1" applyAlignment="1">
      <alignment wrapText="1"/>
    </xf>
    <xf numFmtId="0" fontId="0" fillId="2" borderId="0" xfId="0" applyFont="1" applyFill="1" applyBorder="1" applyAlignment="1">
      <alignment horizontal="left"/>
    </xf>
    <xf numFmtId="0" fontId="0" fillId="3" borderId="0" xfId="0" applyFill="1" applyBorder="1" applyAlignment="1">
      <alignment horizontal="center" vertical="center"/>
    </xf>
    <xf numFmtId="0" fontId="43" fillId="0" borderId="0" xfId="0" applyFont="1" applyBorder="1" applyAlignment="1">
      <alignment horizontal="left" vertical="top" wrapText="1"/>
    </xf>
    <xf numFmtId="3" fontId="0" fillId="0" borderId="0" xfId="0" applyNumberFormat="1" applyAlignment="1">
      <alignment horizontal="center" vertical="center"/>
    </xf>
    <xf numFmtId="0" fontId="36" fillId="0" borderId="47" xfId="0" applyFont="1" applyBorder="1" applyAlignment="1">
      <alignment horizontal="center" vertical="center" wrapText="1"/>
    </xf>
    <xf numFmtId="0" fontId="36" fillId="0" borderId="0" xfId="0" applyFont="1" applyBorder="1" applyAlignment="1">
      <alignment horizontal="center" vertical="center" wrapText="1"/>
    </xf>
    <xf numFmtId="16" fontId="36" fillId="0" borderId="0" xfId="0" applyNumberFormat="1" applyFont="1" applyBorder="1" applyAlignment="1">
      <alignment horizontal="center" vertical="center" wrapText="1"/>
    </xf>
    <xf numFmtId="0" fontId="43" fillId="0" borderId="0" xfId="0" applyFont="1" applyBorder="1" applyAlignment="1">
      <alignment horizontal="center" vertical="center" wrapText="1"/>
    </xf>
    <xf numFmtId="0" fontId="42" fillId="0" borderId="0" xfId="0" applyFont="1" applyAlignment="1">
      <alignment horizontal="center" vertical="center"/>
    </xf>
    <xf numFmtId="0" fontId="11" fillId="6" borderId="13" xfId="0" applyFont="1" applyFill="1" applyBorder="1" applyAlignment="1">
      <alignment vertical="center" wrapText="1"/>
    </xf>
    <xf numFmtId="0" fontId="64" fillId="6" borderId="7" xfId="0" applyFont="1" applyFill="1" applyBorder="1" applyAlignment="1">
      <alignment horizontal="center" vertical="center"/>
    </xf>
    <xf numFmtId="0" fontId="65" fillId="6" borderId="14" xfId="0" applyFont="1" applyFill="1" applyBorder="1" applyAlignment="1">
      <alignment horizontal="center" vertical="center" wrapText="1"/>
    </xf>
    <xf numFmtId="0" fontId="65" fillId="6" borderId="15" xfId="0" applyFont="1" applyFill="1" applyBorder="1" applyAlignment="1">
      <alignment horizontal="left" vertical="top" wrapText="1"/>
    </xf>
    <xf numFmtId="0" fontId="64" fillId="6" borderId="16" xfId="0" applyFont="1" applyFill="1" applyBorder="1" applyAlignment="1">
      <alignment horizontal="center" vertical="center"/>
    </xf>
    <xf numFmtId="9" fontId="41" fillId="6" borderId="0" xfId="0" applyNumberFormat="1" applyFont="1" applyFill="1" applyBorder="1" applyAlignment="1">
      <alignment horizontal="center" vertical="top" wrapText="1"/>
    </xf>
    <xf numFmtId="0" fontId="66" fillId="2" borderId="0" xfId="0" applyFont="1" applyFill="1" applyBorder="1" applyAlignment="1">
      <alignment horizontal="center" vertical="center" wrapText="1"/>
    </xf>
    <xf numFmtId="0" fontId="0" fillId="0" borderId="0" xfId="0" applyAlignment="1">
      <alignment vertical="center"/>
    </xf>
    <xf numFmtId="1" fontId="59" fillId="6" borderId="6" xfId="0" applyNumberFormat="1" applyFont="1" applyFill="1" applyBorder="1" applyAlignment="1">
      <alignment horizontal="right" vertical="top" wrapText="1"/>
    </xf>
    <xf numFmtId="9" fontId="41" fillId="6" borderId="0" xfId="0" applyNumberFormat="1" applyFont="1" applyFill="1" applyBorder="1" applyAlignment="1">
      <alignment horizontal="center" vertical="center" wrapText="1"/>
    </xf>
    <xf numFmtId="2" fontId="67" fillId="0" borderId="0" xfId="0" applyNumberFormat="1" applyFont="1" applyAlignment="1">
      <alignment horizontal="center" vertical="center" wrapText="1"/>
    </xf>
    <xf numFmtId="0" fontId="68" fillId="0" borderId="0" xfId="0" applyFont="1" applyAlignment="1">
      <alignment horizontal="center"/>
    </xf>
    <xf numFmtId="0" fontId="69" fillId="2" borderId="0"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68" fillId="0" borderId="0" xfId="0" applyFont="1" applyBorder="1" applyAlignment="1">
      <alignment horizontal="center"/>
    </xf>
    <xf numFmtId="0" fontId="68" fillId="2" borderId="0" xfId="0" applyFont="1" applyFill="1" applyBorder="1" applyAlignment="1">
      <alignment horizontal="center"/>
    </xf>
    <xf numFmtId="0" fontId="70" fillId="0" borderId="0" xfId="0" applyFont="1" applyBorder="1" applyAlignment="1">
      <alignment horizontal="center" vertical="center" wrapText="1"/>
    </xf>
    <xf numFmtId="1" fontId="70" fillId="0" borderId="0" xfId="0" applyNumberFormat="1" applyFont="1" applyBorder="1" applyAlignment="1">
      <alignment horizontal="center" vertical="center" wrapText="1"/>
    </xf>
    <xf numFmtId="0" fontId="68" fillId="0" borderId="0" xfId="0" applyFont="1" applyBorder="1" applyAlignment="1">
      <alignment horizontal="center" vertical="top"/>
    </xf>
    <xf numFmtId="13" fontId="41" fillId="6" borderId="0" xfId="0" applyNumberFormat="1" applyFont="1" applyFill="1" applyBorder="1" applyAlignment="1">
      <alignment horizontal="center" vertical="top" wrapText="1"/>
    </xf>
    <xf numFmtId="9" fontId="41" fillId="6" borderId="5" xfId="0" applyNumberFormat="1" applyFont="1" applyFill="1" applyBorder="1" applyAlignment="1">
      <alignment horizontal="center" vertical="top" wrapText="1"/>
    </xf>
    <xf numFmtId="1" fontId="41" fillId="6" borderId="17" xfId="0" applyNumberFormat="1" applyFont="1" applyFill="1" applyBorder="1" applyAlignment="1">
      <alignment horizontal="center" vertical="center" wrapText="1"/>
    </xf>
    <xf numFmtId="9" fontId="58" fillId="6" borderId="0" xfId="0" applyNumberFormat="1" applyFont="1" applyFill="1" applyBorder="1" applyAlignment="1">
      <alignment horizontal="center" vertical="center" wrapText="1"/>
    </xf>
    <xf numFmtId="13" fontId="71" fillId="6" borderId="5" xfId="0" applyNumberFormat="1" applyFont="1" applyFill="1" applyBorder="1" applyAlignment="1">
      <alignment horizontal="center" vertical="center" wrapText="1"/>
    </xf>
    <xf numFmtId="13" fontId="71" fillId="6" borderId="5" xfId="0" applyNumberFormat="1" applyFont="1" applyFill="1" applyBorder="1" applyAlignment="1">
      <alignment horizontal="center" wrapText="1"/>
    </xf>
    <xf numFmtId="9" fontId="72" fillId="6" borderId="5" xfId="0" applyNumberFormat="1" applyFont="1" applyFill="1" applyBorder="1" applyAlignment="1">
      <alignment horizontal="center" vertical="center" wrapText="1"/>
    </xf>
    <xf numFmtId="1" fontId="58" fillId="6" borderId="11" xfId="0" applyNumberFormat="1" applyFont="1" applyFill="1" applyBorder="1" applyAlignment="1">
      <alignment vertical="center" wrapText="1"/>
    </xf>
    <xf numFmtId="13" fontId="73" fillId="6" borderId="5" xfId="0" applyNumberFormat="1" applyFont="1" applyFill="1" applyBorder="1" applyAlignment="1">
      <alignment horizontal="left" wrapText="1"/>
    </xf>
    <xf numFmtId="9" fontId="73" fillId="6" borderId="5" xfId="0" applyNumberFormat="1" applyFont="1" applyFill="1" applyBorder="1" applyAlignment="1">
      <alignment horizontal="left" vertical="top" wrapText="1"/>
    </xf>
    <xf numFmtId="9" fontId="17" fillId="6" borderId="18" xfId="0" applyNumberFormat="1" applyFont="1" applyFill="1" applyBorder="1" applyAlignment="1">
      <alignment horizontal="center" vertical="center" wrapText="1"/>
    </xf>
    <xf numFmtId="9" fontId="73" fillId="6" borderId="9" xfId="0" applyNumberFormat="1" applyFont="1" applyFill="1" applyBorder="1" applyAlignment="1">
      <alignment horizontal="center" vertical="top" wrapText="1"/>
    </xf>
    <xf numFmtId="0" fontId="74" fillId="0" borderId="1" xfId="0" applyFont="1" applyBorder="1" applyAlignment="1">
      <alignment horizontal="left" vertical="top" wrapText="1"/>
    </xf>
    <xf numFmtId="0" fontId="75" fillId="2" borderId="1" xfId="0" applyFont="1" applyFill="1" applyBorder="1" applyAlignment="1">
      <alignment horizontal="left" vertical="center" wrapText="1"/>
    </xf>
    <xf numFmtId="0" fontId="76" fillId="7" borderId="0" xfId="0" applyFont="1" applyFill="1" applyBorder="1" applyAlignment="1">
      <alignment horizontal="center" vertical="center" wrapText="1"/>
    </xf>
    <xf numFmtId="0" fontId="41" fillId="2" borderId="0" xfId="0" applyFont="1" applyFill="1" applyBorder="1" applyAlignment="1">
      <alignment horizontal="left" vertical="top" wrapText="1"/>
    </xf>
    <xf numFmtId="0" fontId="41" fillId="6" borderId="0" xfId="0" applyFont="1" applyFill="1" applyBorder="1" applyAlignment="1">
      <alignment horizontal="center" vertical="center" wrapText="1"/>
    </xf>
    <xf numFmtId="0" fontId="77" fillId="6" borderId="0" xfId="0" applyFont="1" applyFill="1" applyBorder="1" applyAlignment="1">
      <alignment horizontal="right" vertical="top" wrapText="1"/>
    </xf>
    <xf numFmtId="0" fontId="78" fillId="2" borderId="0" xfId="0" applyFont="1" applyFill="1" applyAlignment="1">
      <alignment horizontal="center" vertical="center" wrapText="1"/>
    </xf>
    <xf numFmtId="0" fontId="0" fillId="2" borderId="1" xfId="0" applyFill="1" applyBorder="1" applyAlignment="1">
      <alignment horizontal="center" vertical="center"/>
    </xf>
    <xf numFmtId="1" fontId="0" fillId="2" borderId="1" xfId="0" applyNumberFormat="1" applyFill="1" applyBorder="1" applyAlignment="1">
      <alignment horizontal="center"/>
    </xf>
    <xf numFmtId="0" fontId="34" fillId="2" borderId="0" xfId="0" applyFont="1" applyFill="1" applyAlignment="1">
      <alignment horizontal="center" vertical="center"/>
    </xf>
    <xf numFmtId="0" fontId="0" fillId="2" borderId="0" xfId="0" applyFill="1" applyAlignment="1">
      <alignment horizontal="center" vertical="center"/>
    </xf>
    <xf numFmtId="0" fontId="51" fillId="2" borderId="0" xfId="0" applyFont="1" applyFill="1" applyBorder="1" applyAlignment="1">
      <alignment horizontal="center"/>
    </xf>
    <xf numFmtId="0" fontId="18" fillId="2" borderId="0" xfId="0" applyFont="1" applyFill="1" applyBorder="1" applyAlignment="1">
      <alignment horizontal="center" vertical="center" wrapText="1"/>
    </xf>
    <xf numFmtId="0" fontId="74" fillId="0" borderId="19" xfId="0" applyFont="1" applyBorder="1" applyAlignment="1">
      <alignment vertical="top" wrapText="1"/>
    </xf>
    <xf numFmtId="0" fontId="74" fillId="0" borderId="20" xfId="0" applyFont="1" applyBorder="1" applyAlignment="1">
      <alignment vertical="top" wrapText="1"/>
    </xf>
    <xf numFmtId="0" fontId="41" fillId="6" borderId="4" xfId="0" applyFont="1" applyFill="1" applyBorder="1" applyAlignment="1">
      <alignment vertical="center" wrapText="1"/>
    </xf>
    <xf numFmtId="0" fontId="41" fillId="6" borderId="21" xfId="0" applyFont="1" applyFill="1" applyBorder="1" applyAlignment="1">
      <alignment vertical="center" wrapText="1"/>
    </xf>
    <xf numFmtId="0" fontId="41" fillId="6" borderId="22" xfId="0" applyFont="1" applyFill="1" applyBorder="1" applyAlignment="1">
      <alignment vertical="center" wrapText="1"/>
    </xf>
    <xf numFmtId="0" fontId="41" fillId="6" borderId="17" xfId="0" applyFont="1" applyFill="1" applyBorder="1" applyAlignment="1">
      <alignment vertical="center" wrapText="1"/>
    </xf>
    <xf numFmtId="0" fontId="74" fillId="0" borderId="1" xfId="0" applyFont="1" applyBorder="1" applyAlignment="1">
      <alignment vertical="top" wrapText="1"/>
    </xf>
    <xf numFmtId="0" fontId="41" fillId="6" borderId="1" xfId="0" applyFont="1" applyFill="1" applyBorder="1" applyAlignment="1">
      <alignment vertical="center" wrapText="1"/>
    </xf>
    <xf numFmtId="0" fontId="0" fillId="2" borderId="0" xfId="0" applyFill="1" applyBorder="1" applyAlignment="1"/>
    <xf numFmtId="0" fontId="75" fillId="2" borderId="1" xfId="0" applyFont="1" applyFill="1" applyBorder="1" applyAlignment="1">
      <alignment vertical="center" wrapText="1"/>
    </xf>
    <xf numFmtId="0" fontId="52" fillId="2" borderId="1" xfId="0" applyFont="1" applyFill="1" applyBorder="1" applyAlignment="1">
      <alignment horizontal="center" vertical="center" wrapText="1"/>
    </xf>
    <xf numFmtId="0" fontId="41" fillId="2" borderId="1" xfId="0" applyFont="1" applyFill="1" applyBorder="1" applyAlignment="1">
      <alignment horizontal="center" vertical="top" wrapText="1"/>
    </xf>
    <xf numFmtId="0" fontId="52" fillId="2" borderId="1" xfId="0" applyFont="1" applyFill="1" applyBorder="1" applyAlignment="1">
      <alignment horizontal="center" vertical="top" wrapText="1"/>
    </xf>
    <xf numFmtId="0" fontId="76" fillId="7" borderId="1" xfId="0" applyFont="1" applyFill="1" applyBorder="1" applyAlignment="1">
      <alignment vertical="center" wrapText="1"/>
    </xf>
    <xf numFmtId="0" fontId="70" fillId="0" borderId="1" xfId="0" applyFont="1" applyBorder="1" applyAlignment="1">
      <alignment vertical="center" wrapText="1"/>
    </xf>
    <xf numFmtId="0" fontId="68" fillId="0" borderId="1" xfId="0" applyFont="1" applyBorder="1" applyAlignment="1">
      <alignment vertical="center" wrapText="1"/>
    </xf>
    <xf numFmtId="0" fontId="79" fillId="0" borderId="1" xfId="0" applyFont="1" applyBorder="1" applyAlignment="1">
      <alignment vertical="top" wrapText="1"/>
    </xf>
    <xf numFmtId="0" fontId="75" fillId="2" borderId="23" xfId="0" applyFont="1" applyFill="1" applyBorder="1" applyAlignment="1">
      <alignment vertical="center" wrapText="1"/>
    </xf>
    <xf numFmtId="0" fontId="41" fillId="6" borderId="23" xfId="0" applyFont="1" applyFill="1" applyBorder="1" applyAlignment="1">
      <alignment vertical="center" wrapText="1"/>
    </xf>
    <xf numFmtId="0" fontId="41" fillId="2" borderId="23" xfId="0" applyFont="1" applyFill="1" applyBorder="1" applyAlignment="1">
      <alignment horizontal="center" vertical="center" wrapText="1"/>
    </xf>
    <xf numFmtId="0" fontId="75" fillId="2" borderId="23" xfId="0" applyFont="1" applyFill="1" applyBorder="1" applyAlignment="1">
      <alignment horizontal="left" vertical="center" wrapText="1"/>
    </xf>
    <xf numFmtId="0" fontId="76" fillId="7" borderId="23" xfId="0" applyFont="1" applyFill="1" applyBorder="1" applyAlignment="1">
      <alignment vertical="center" wrapText="1"/>
    </xf>
    <xf numFmtId="0" fontId="70" fillId="0" borderId="23" xfId="0" applyFont="1" applyBorder="1" applyAlignment="1">
      <alignment vertical="center" wrapText="1"/>
    </xf>
    <xf numFmtId="0" fontId="68" fillId="0" borderId="23" xfId="0" applyFont="1" applyBorder="1" applyAlignment="1">
      <alignment vertical="center" wrapText="1"/>
    </xf>
    <xf numFmtId="0" fontId="75" fillId="2" borderId="6" xfId="0" applyFont="1" applyFill="1" applyBorder="1" applyAlignment="1">
      <alignment horizontal="center" vertical="center" wrapText="1"/>
    </xf>
    <xf numFmtId="0" fontId="75" fillId="2" borderId="0" xfId="0" applyFont="1" applyFill="1" applyBorder="1" applyAlignment="1">
      <alignment horizontal="center" vertical="center" wrapText="1"/>
    </xf>
    <xf numFmtId="0" fontId="41" fillId="2" borderId="6" xfId="0" applyFont="1" applyFill="1" applyBorder="1" applyAlignment="1">
      <alignment horizontal="left" vertical="top" wrapText="1"/>
    </xf>
    <xf numFmtId="13" fontId="73" fillId="2" borderId="0" xfId="0" applyNumberFormat="1" applyFont="1" applyFill="1" applyBorder="1" applyAlignment="1">
      <alignment horizontal="right" vertical="top" wrapText="1"/>
    </xf>
    <xf numFmtId="9" fontId="73" fillId="2" borderId="0" xfId="0" applyNumberFormat="1" applyFont="1" applyFill="1" applyBorder="1" applyAlignment="1">
      <alignment horizontal="center" vertical="top" wrapText="1"/>
    </xf>
    <xf numFmtId="9" fontId="18" fillId="2" borderId="0" xfId="0" applyNumberFormat="1" applyFont="1" applyFill="1" applyBorder="1" applyAlignment="1">
      <alignment horizontal="center" vertical="center" wrapText="1"/>
    </xf>
    <xf numFmtId="0" fontId="76" fillId="2" borderId="0" xfId="0" applyFont="1" applyFill="1" applyBorder="1" applyAlignment="1">
      <alignment vertical="center" wrapText="1"/>
    </xf>
    <xf numFmtId="13" fontId="73" fillId="6" borderId="0" xfId="0" applyNumberFormat="1" applyFont="1" applyFill="1" applyBorder="1" applyAlignment="1">
      <alignment horizontal="right" vertical="top" wrapText="1"/>
    </xf>
    <xf numFmtId="13" fontId="80" fillId="6" borderId="0" xfId="0" applyNumberFormat="1" applyFont="1" applyFill="1" applyBorder="1" applyAlignment="1">
      <alignment horizontal="center" vertical="center" wrapText="1"/>
    </xf>
    <xf numFmtId="13" fontId="73" fillId="6" borderId="11" xfId="0" applyNumberFormat="1" applyFont="1" applyFill="1" applyBorder="1" applyAlignment="1">
      <alignment horizontal="right" vertical="top" wrapText="1"/>
    </xf>
    <xf numFmtId="9" fontId="66" fillId="2" borderId="0" xfId="0" applyNumberFormat="1" applyFont="1" applyFill="1" applyBorder="1" applyAlignment="1">
      <alignment horizontal="center" vertical="center" wrapText="1"/>
    </xf>
    <xf numFmtId="1" fontId="51" fillId="6" borderId="18" xfId="0" applyNumberFormat="1" applyFont="1" applyFill="1" applyBorder="1" applyAlignment="1">
      <alignment horizontal="center"/>
    </xf>
    <xf numFmtId="0" fontId="74" fillId="0" borderId="24" xfId="0" applyFont="1" applyBorder="1" applyAlignment="1">
      <alignment horizontal="center" wrapText="1"/>
    </xf>
    <xf numFmtId="0" fontId="41" fillId="6" borderId="24" xfId="0" applyFont="1" applyFill="1" applyBorder="1" applyAlignment="1">
      <alignment horizontal="center" wrapText="1"/>
    </xf>
    <xf numFmtId="1" fontId="74" fillId="0" borderId="24" xfId="0" applyNumberFormat="1" applyFont="1" applyBorder="1" applyAlignment="1">
      <alignment horizontal="center" wrapText="1"/>
    </xf>
    <xf numFmtId="0" fontId="41" fillId="2" borderId="24" xfId="0" applyFont="1" applyFill="1" applyBorder="1" applyAlignment="1">
      <alignment horizontal="center" wrapText="1"/>
    </xf>
    <xf numFmtId="0" fontId="76" fillId="7" borderId="24" xfId="0" applyFont="1" applyFill="1" applyBorder="1" applyAlignment="1">
      <alignment horizontal="center" wrapText="1"/>
    </xf>
    <xf numFmtId="1" fontId="0" fillId="6" borderId="18" xfId="0" applyNumberFormat="1" applyFill="1" applyBorder="1" applyAlignment="1">
      <alignment horizontal="center"/>
    </xf>
    <xf numFmtId="9" fontId="41" fillId="6" borderId="4" xfId="0" applyNumberFormat="1" applyFont="1" applyFill="1" applyBorder="1" applyAlignment="1">
      <alignment horizontal="center" vertical="center" wrapText="1"/>
    </xf>
    <xf numFmtId="9" fontId="41" fillId="6" borderId="4" xfId="0" applyNumberFormat="1" applyFont="1" applyFill="1" applyBorder="1" applyAlignment="1">
      <alignment horizontal="center" vertical="top" wrapText="1"/>
    </xf>
    <xf numFmtId="13" fontId="81" fillId="6" borderId="7" xfId="0" applyNumberFormat="1" applyFont="1" applyFill="1" applyBorder="1" applyAlignment="1">
      <alignment horizontal="center" vertical="center" wrapText="1"/>
    </xf>
    <xf numFmtId="1" fontId="41" fillId="6" borderId="7" xfId="0" applyNumberFormat="1" applyFont="1" applyFill="1" applyBorder="1" applyAlignment="1">
      <alignment horizontal="center" vertical="center" wrapText="1"/>
    </xf>
    <xf numFmtId="0" fontId="0" fillId="6" borderId="22" xfId="0" applyFill="1" applyBorder="1" applyAlignment="1">
      <alignment horizontal="center"/>
    </xf>
    <xf numFmtId="0" fontId="41" fillId="6" borderId="1" xfId="0" applyFont="1" applyFill="1" applyBorder="1" applyAlignment="1">
      <alignment horizontal="center" vertical="center" wrapText="1"/>
    </xf>
    <xf numFmtId="0" fontId="41" fillId="6" borderId="25" xfId="0" applyFont="1" applyFill="1" applyBorder="1" applyAlignment="1">
      <alignment horizontal="center" vertical="center" wrapText="1"/>
    </xf>
    <xf numFmtId="13" fontId="82" fillId="6" borderId="1" xfId="0" applyNumberFormat="1" applyFont="1" applyFill="1" applyBorder="1" applyAlignment="1">
      <alignment horizontal="center" vertical="center" wrapText="1"/>
    </xf>
    <xf numFmtId="13" fontId="83" fillId="6" borderId="0" xfId="0" applyNumberFormat="1" applyFont="1" applyFill="1" applyBorder="1" applyAlignment="1">
      <alignment horizontal="left" vertical="top" wrapText="1"/>
    </xf>
    <xf numFmtId="0" fontId="45" fillId="4" borderId="1" xfId="0" applyFont="1" applyFill="1" applyBorder="1" applyAlignment="1">
      <alignment horizontal="center" vertical="top" wrapText="1"/>
    </xf>
    <xf numFmtId="0" fontId="0" fillId="2" borderId="8" xfId="0" applyFill="1" applyBorder="1" applyAlignment="1" applyProtection="1">
      <alignment horizontal="center"/>
      <protection locked="0"/>
    </xf>
    <xf numFmtId="0" fontId="43" fillId="5" borderId="1" xfId="0" applyFont="1" applyFill="1" applyBorder="1" applyAlignment="1">
      <alignment horizontal="left" vertical="top" wrapText="1"/>
    </xf>
    <xf numFmtId="0" fontId="43" fillId="5" borderId="8" xfId="0" applyFont="1" applyFill="1" applyBorder="1" applyAlignment="1">
      <alignment horizontal="left" vertical="top" wrapText="1"/>
    </xf>
    <xf numFmtId="0" fontId="68" fillId="5" borderId="1" xfId="0" applyFont="1" applyFill="1" applyBorder="1" applyAlignment="1">
      <alignment horizontal="left" vertical="center" wrapText="1"/>
    </xf>
    <xf numFmtId="0" fontId="84" fillId="5" borderId="1" xfId="0" applyFont="1" applyFill="1" applyBorder="1" applyAlignment="1">
      <alignment horizontal="left" vertical="center" wrapText="1"/>
    </xf>
    <xf numFmtId="0" fontId="54" fillId="5" borderId="8" xfId="0" applyFont="1" applyFill="1" applyBorder="1" applyAlignment="1">
      <alignment horizontal="left" vertical="top" wrapText="1"/>
    </xf>
    <xf numFmtId="0" fontId="54" fillId="5" borderId="1" xfId="0" applyFont="1" applyFill="1" applyBorder="1" applyAlignment="1">
      <alignment horizontal="left" vertical="center" wrapText="1"/>
    </xf>
    <xf numFmtId="0" fontId="54" fillId="5" borderId="8" xfId="0" applyFont="1" applyFill="1" applyBorder="1" applyAlignment="1">
      <alignment horizontal="left" vertical="center" wrapText="1"/>
    </xf>
    <xf numFmtId="0" fontId="55" fillId="5" borderId="1" xfId="0" applyFont="1" applyFill="1" applyBorder="1" applyAlignment="1">
      <alignment horizontal="center" vertical="center" wrapText="1"/>
    </xf>
    <xf numFmtId="0" fontId="55" fillId="5" borderId="8" xfId="0" applyFont="1" applyFill="1" applyBorder="1" applyAlignment="1">
      <alignment horizontal="center" vertical="center" wrapText="1"/>
    </xf>
    <xf numFmtId="0" fontId="55" fillId="5" borderId="1" xfId="0" applyFont="1" applyFill="1" applyBorder="1" applyAlignment="1">
      <alignment horizontal="center" wrapText="1"/>
    </xf>
    <xf numFmtId="0" fontId="55" fillId="5" borderId="8" xfId="0" applyFont="1" applyFill="1" applyBorder="1" applyAlignment="1">
      <alignment horizontal="center" wrapText="1"/>
    </xf>
    <xf numFmtId="0" fontId="0" fillId="2" borderId="0" xfId="0" applyFill="1" applyAlignment="1" applyProtection="1">
      <alignment horizontal="center" vertical="center"/>
    </xf>
    <xf numFmtId="0" fontId="0" fillId="0" borderId="0" xfId="0" applyProtection="1"/>
    <xf numFmtId="0" fontId="0" fillId="0" borderId="0" xfId="0" applyAlignment="1" applyProtection="1">
      <alignment horizontal="center" vertical="center"/>
    </xf>
    <xf numFmtId="3" fontId="0" fillId="0" borderId="0" xfId="0" applyNumberFormat="1" applyAlignment="1" applyProtection="1">
      <alignment horizontal="center" vertical="center"/>
    </xf>
    <xf numFmtId="0" fontId="0" fillId="0" borderId="0" xfId="0" applyAlignment="1" applyProtection="1">
      <alignment horizontal="center"/>
    </xf>
    <xf numFmtId="0" fontId="78" fillId="2" borderId="0" xfId="0" applyFont="1" applyFill="1" applyAlignment="1" applyProtection="1">
      <alignment horizontal="center" vertical="center" wrapText="1"/>
    </xf>
    <xf numFmtId="0" fontId="34" fillId="0" borderId="1" xfId="0" applyFont="1" applyBorder="1" applyAlignment="1" applyProtection="1">
      <alignment vertical="center"/>
    </xf>
    <xf numFmtId="0" fontId="34" fillId="3" borderId="1" xfId="0" applyFont="1" applyFill="1" applyBorder="1" applyAlignment="1" applyProtection="1">
      <alignment horizontal="center" vertical="center" wrapText="1"/>
    </xf>
    <xf numFmtId="0" fontId="34" fillId="0" borderId="1" xfId="0" applyFont="1" applyBorder="1" applyAlignment="1" applyProtection="1">
      <alignment horizontal="center" vertical="center" wrapText="1"/>
    </xf>
    <xf numFmtId="0" fontId="34" fillId="4" borderId="1" xfId="0" applyFont="1" applyFill="1" applyBorder="1" applyAlignment="1" applyProtection="1">
      <alignment horizontal="center" vertical="center" wrapText="1"/>
    </xf>
    <xf numFmtId="0" fontId="0" fillId="2" borderId="1" xfId="0" applyFill="1" applyBorder="1" applyAlignment="1" applyProtection="1">
      <alignment horizontal="center" vertical="center"/>
    </xf>
    <xf numFmtId="0" fontId="43" fillId="0" borderId="26" xfId="0" applyFont="1" applyBorder="1" applyAlignment="1" applyProtection="1">
      <alignment horizontal="left" vertical="center" wrapText="1"/>
    </xf>
    <xf numFmtId="0" fontId="43" fillId="0" borderId="1" xfId="0" applyFont="1" applyBorder="1" applyAlignment="1" applyProtection="1">
      <alignment horizontal="center" vertical="center" wrapText="1"/>
    </xf>
    <xf numFmtId="0" fontId="36" fillId="0" borderId="1" xfId="0" applyFont="1" applyBorder="1" applyAlignment="1" applyProtection="1">
      <alignment horizontal="center" vertical="center" wrapText="1"/>
    </xf>
    <xf numFmtId="0" fontId="45" fillId="4" borderId="12" xfId="0" applyFont="1" applyFill="1" applyBorder="1" applyAlignment="1" applyProtection="1">
      <alignment vertical="center" wrapText="1"/>
    </xf>
    <xf numFmtId="0" fontId="0" fillId="0" borderId="2" xfId="0" applyBorder="1" applyAlignment="1" applyProtection="1">
      <alignment horizontal="center" wrapText="1"/>
    </xf>
    <xf numFmtId="0" fontId="45" fillId="4" borderId="1" xfId="0" applyFont="1" applyFill="1" applyBorder="1" applyAlignment="1" applyProtection="1">
      <alignment vertical="center" wrapText="1"/>
    </xf>
    <xf numFmtId="0" fontId="46" fillId="4" borderId="1" xfId="0" applyFont="1" applyFill="1" applyBorder="1" applyAlignment="1" applyProtection="1">
      <alignment vertical="center" wrapText="1"/>
    </xf>
    <xf numFmtId="0" fontId="44" fillId="4" borderId="1" xfId="0" applyFont="1" applyFill="1" applyBorder="1" applyAlignment="1" applyProtection="1">
      <alignment vertical="center" wrapText="1"/>
    </xf>
    <xf numFmtId="1" fontId="0" fillId="2" borderId="1" xfId="0" applyNumberFormat="1" applyFill="1" applyBorder="1" applyAlignment="1" applyProtection="1">
      <alignment horizontal="center"/>
    </xf>
    <xf numFmtId="0" fontId="43" fillId="0" borderId="26" xfId="0" applyFont="1" applyBorder="1" applyAlignment="1" applyProtection="1">
      <alignment vertical="center" wrapText="1"/>
    </xf>
    <xf numFmtId="0" fontId="43" fillId="0" borderId="0" xfId="0" applyFont="1" applyBorder="1" applyAlignment="1" applyProtection="1">
      <alignment vertical="center" wrapText="1"/>
    </xf>
    <xf numFmtId="0" fontId="0" fillId="3" borderId="0" xfId="0" applyFill="1" applyBorder="1" applyAlignment="1" applyProtection="1">
      <alignment horizontal="center" vertical="center"/>
    </xf>
    <xf numFmtId="0" fontId="34" fillId="0" borderId="0" xfId="0" applyFont="1" applyAlignment="1" applyProtection="1">
      <alignment horizontal="center" vertical="center"/>
    </xf>
    <xf numFmtId="0" fontId="43" fillId="0" borderId="0" xfId="0" applyFont="1" applyFill="1" applyBorder="1" applyAlignment="1" applyProtection="1">
      <alignment horizontal="center" vertical="center" wrapText="1"/>
    </xf>
    <xf numFmtId="0" fontId="11" fillId="6" borderId="13" xfId="0" applyFont="1" applyFill="1" applyBorder="1" applyAlignment="1" applyProtection="1">
      <alignment vertical="center" wrapText="1"/>
    </xf>
    <xf numFmtId="0" fontId="64" fillId="6" borderId="7" xfId="0" applyFont="1" applyFill="1" applyBorder="1" applyAlignment="1" applyProtection="1">
      <alignment horizontal="center" vertical="center"/>
    </xf>
    <xf numFmtId="0" fontId="65" fillId="6" borderId="14" xfId="0" applyFont="1" applyFill="1" applyBorder="1" applyAlignment="1" applyProtection="1">
      <alignment horizontal="center" vertical="center" wrapText="1"/>
    </xf>
    <xf numFmtId="0" fontId="65" fillId="6" borderId="15" xfId="0" applyFont="1" applyFill="1" applyBorder="1" applyAlignment="1" applyProtection="1">
      <alignment horizontal="left" vertical="top" wrapText="1"/>
    </xf>
    <xf numFmtId="0" fontId="64" fillId="6" borderId="16" xfId="0" applyFont="1" applyFill="1" applyBorder="1" applyAlignment="1" applyProtection="1">
      <alignment horizontal="center" vertical="center"/>
    </xf>
    <xf numFmtId="9" fontId="17" fillId="6" borderId="18" xfId="0" applyNumberFormat="1" applyFont="1" applyFill="1" applyBorder="1" applyAlignment="1" applyProtection="1">
      <alignment horizontal="center" vertical="center" wrapText="1"/>
    </xf>
    <xf numFmtId="2" fontId="47" fillId="0" borderId="0" xfId="0" applyNumberFormat="1" applyFont="1" applyAlignment="1">
      <alignment horizontal="center" vertical="center" wrapText="1"/>
    </xf>
    <xf numFmtId="2" fontId="85" fillId="2" borderId="0" xfId="0" applyNumberFormat="1" applyFont="1" applyFill="1" applyBorder="1" applyAlignment="1">
      <alignment horizontal="left" vertical="top" wrapText="1"/>
    </xf>
    <xf numFmtId="2" fontId="86" fillId="2" borderId="0" xfId="0" applyNumberFormat="1" applyFont="1" applyFill="1" applyBorder="1" applyAlignment="1" applyProtection="1">
      <alignment horizontal="center" vertical="center" wrapText="1"/>
      <protection locked="0"/>
    </xf>
    <xf numFmtId="0" fontId="68" fillId="2" borderId="0" xfId="0" applyFont="1" applyFill="1" applyAlignment="1">
      <alignment horizontal="center"/>
    </xf>
    <xf numFmtId="0" fontId="84" fillId="5" borderId="1" xfId="0" applyFont="1" applyFill="1" applyBorder="1" applyAlignment="1">
      <alignment horizontal="center" vertical="center" wrapText="1"/>
    </xf>
    <xf numFmtId="0" fontId="87" fillId="0" borderId="0" xfId="0" applyFont="1" applyAlignment="1">
      <alignment horizontal="justify" vertical="center"/>
    </xf>
    <xf numFmtId="0" fontId="88" fillId="0" borderId="0" xfId="0" applyFont="1"/>
    <xf numFmtId="0" fontId="68" fillId="0" borderId="0" xfId="0" applyFont="1"/>
    <xf numFmtId="1" fontId="89" fillId="0" borderId="14" xfId="0" applyNumberFormat="1" applyFont="1" applyBorder="1" applyAlignment="1">
      <alignment horizontal="center" vertical="top" wrapText="1"/>
    </xf>
    <xf numFmtId="2" fontId="90" fillId="5" borderId="19" xfId="0" applyNumberFormat="1" applyFont="1" applyFill="1" applyBorder="1" applyAlignment="1" applyProtection="1">
      <alignment vertical="center" wrapText="1"/>
    </xf>
    <xf numFmtId="0" fontId="91" fillId="6" borderId="0" xfId="0" applyFont="1" applyFill="1" applyBorder="1" applyAlignment="1">
      <alignment horizontal="left" vertical="top" wrapText="1"/>
    </xf>
    <xf numFmtId="13" fontId="73" fillId="6" borderId="11" xfId="0" applyNumberFormat="1" applyFont="1" applyFill="1" applyBorder="1" applyAlignment="1">
      <alignment vertical="top"/>
    </xf>
    <xf numFmtId="13" fontId="73" fillId="6" borderId="11" xfId="0" applyNumberFormat="1" applyFont="1" applyFill="1" applyBorder="1" applyAlignment="1">
      <alignment vertical="top" wrapText="1"/>
    </xf>
    <xf numFmtId="0" fontId="92" fillId="5" borderId="0" xfId="0" applyFont="1" applyFill="1" applyAlignment="1">
      <alignment horizontal="justify" vertical="center"/>
    </xf>
    <xf numFmtId="0" fontId="92" fillId="5" borderId="0" xfId="0" applyFont="1" applyFill="1" applyAlignment="1">
      <alignment vertical="center"/>
    </xf>
    <xf numFmtId="0" fontId="93" fillId="5" borderId="0" xfId="0" applyFont="1" applyFill="1" applyAlignment="1" applyProtection="1">
      <alignment horizontal="left" vertical="top"/>
    </xf>
    <xf numFmtId="0" fontId="75" fillId="8" borderId="27" xfId="0" applyFont="1" applyFill="1" applyBorder="1" applyAlignment="1">
      <alignment horizontal="center" wrapText="1"/>
    </xf>
    <xf numFmtId="0" fontId="0" fillId="0" borderId="0" xfId="0"/>
    <xf numFmtId="0" fontId="94" fillId="0" borderId="0" xfId="0" applyFont="1" applyAlignment="1">
      <alignment horizontal="center" vertical="center"/>
    </xf>
    <xf numFmtId="0" fontId="95" fillId="0" borderId="0" xfId="0" applyFont="1" applyAlignment="1">
      <alignment vertical="center"/>
    </xf>
    <xf numFmtId="0" fontId="0" fillId="0" borderId="0" xfId="0" applyBorder="1"/>
    <xf numFmtId="0" fontId="92" fillId="0" borderId="0" xfId="0" applyFont="1" applyAlignment="1">
      <alignment horizontal="left" vertical="top" indent="4"/>
    </xf>
    <xf numFmtId="0" fontId="97" fillId="0" borderId="0" xfId="0" applyFont="1" applyAlignment="1">
      <alignment horizontal="left" vertical="top" wrapText="1"/>
    </xf>
    <xf numFmtId="0" fontId="84" fillId="0" borderId="0" xfId="0" applyFont="1" applyAlignment="1">
      <alignment horizontal="left" vertical="top"/>
    </xf>
    <xf numFmtId="0" fontId="43" fillId="0" borderId="0" xfId="0" applyFont="1" applyAlignment="1">
      <alignment vertical="top" wrapText="1"/>
    </xf>
    <xf numFmtId="0" fontId="98" fillId="0" borderId="0" xfId="0" applyFont="1" applyAlignment="1">
      <alignment horizontal="right" vertical="top"/>
    </xf>
    <xf numFmtId="0" fontId="68" fillId="0" borderId="0" xfId="0" applyFont="1" applyAlignment="1">
      <alignment horizontal="left" vertical="top"/>
    </xf>
    <xf numFmtId="0" fontId="68" fillId="0" borderId="0" xfId="0" applyFont="1" applyBorder="1" applyAlignment="1">
      <alignment horizontal="left" vertical="top"/>
    </xf>
    <xf numFmtId="0" fontId="99" fillId="0" borderId="0" xfId="0" applyFont="1" applyAlignment="1">
      <alignment horizontal="left" vertical="center" indent="4"/>
    </xf>
    <xf numFmtId="0" fontId="84" fillId="0" borderId="0" xfId="0" applyFont="1" applyAlignment="1">
      <alignment vertical="top"/>
    </xf>
    <xf numFmtId="0" fontId="68" fillId="0" borderId="0" xfId="0" applyFont="1" applyAlignment="1">
      <alignment vertical="top"/>
    </xf>
    <xf numFmtId="0" fontId="68" fillId="0" borderId="0" xfId="0" applyFont="1"/>
    <xf numFmtId="0" fontId="84" fillId="0" borderId="0" xfId="0" applyFont="1" applyAlignment="1">
      <alignment horizontal="center" vertical="center"/>
    </xf>
    <xf numFmtId="0" fontId="100" fillId="0" borderId="3" xfId="0" applyFont="1" applyBorder="1" applyAlignment="1">
      <alignment vertical="center"/>
    </xf>
    <xf numFmtId="3" fontId="100" fillId="10" borderId="9" xfId="0" applyNumberFormat="1" applyFont="1" applyFill="1" applyBorder="1" applyAlignment="1">
      <alignment horizontal="center" vertical="center"/>
    </xf>
    <xf numFmtId="3" fontId="100" fillId="0" borderId="9" xfId="0" applyNumberFormat="1" applyFont="1" applyBorder="1" applyAlignment="1">
      <alignment horizontal="center" vertical="center"/>
    </xf>
    <xf numFmtId="9" fontId="100" fillId="3" borderId="9" xfId="0" applyNumberFormat="1" applyFont="1" applyFill="1" applyBorder="1" applyAlignment="1">
      <alignment horizontal="center" vertical="center"/>
    </xf>
    <xf numFmtId="9" fontId="100" fillId="11" borderId="9" xfId="0" applyNumberFormat="1" applyFont="1" applyFill="1" applyBorder="1" applyAlignment="1">
      <alignment horizontal="center" vertical="center"/>
    </xf>
    <xf numFmtId="9" fontId="100" fillId="12" borderId="9" xfId="0" applyNumberFormat="1" applyFont="1" applyFill="1" applyBorder="1" applyAlignment="1">
      <alignment horizontal="center" vertical="center"/>
    </xf>
    <xf numFmtId="9" fontId="100" fillId="13" borderId="9" xfId="0" applyNumberFormat="1" applyFont="1" applyFill="1" applyBorder="1" applyAlignment="1">
      <alignment horizontal="center" vertical="center"/>
    </xf>
    <xf numFmtId="9" fontId="100" fillId="14" borderId="9" xfId="0" applyNumberFormat="1" applyFont="1" applyFill="1" applyBorder="1" applyAlignment="1">
      <alignment horizontal="center" vertical="center"/>
    </xf>
    <xf numFmtId="9" fontId="100" fillId="0" borderId="9" xfId="0" applyNumberFormat="1" applyFont="1" applyBorder="1" applyAlignment="1">
      <alignment horizontal="center" vertical="center"/>
    </xf>
    <xf numFmtId="0" fontId="100" fillId="0" borderId="28" xfId="0" applyFont="1" applyBorder="1" applyAlignment="1">
      <alignment horizontal="center" vertical="center" wrapText="1"/>
    </xf>
    <xf numFmtId="0" fontId="100" fillId="3" borderId="29" xfId="0" applyFont="1" applyFill="1" applyBorder="1" applyAlignment="1">
      <alignment horizontal="center" vertical="center" wrapText="1"/>
    </xf>
    <xf numFmtId="0" fontId="100" fillId="11" borderId="29" xfId="0" applyFont="1" applyFill="1" applyBorder="1" applyAlignment="1">
      <alignment horizontal="center" vertical="center" wrapText="1"/>
    </xf>
    <xf numFmtId="0" fontId="100" fillId="12" borderId="29" xfId="0" applyFont="1" applyFill="1" applyBorder="1" applyAlignment="1">
      <alignment horizontal="center" vertical="center" wrapText="1"/>
    </xf>
    <xf numFmtId="0" fontId="100" fillId="13" borderId="29" xfId="0" applyFont="1" applyFill="1" applyBorder="1" applyAlignment="1">
      <alignment horizontal="center" vertical="center" wrapText="1"/>
    </xf>
    <xf numFmtId="0" fontId="100" fillId="14" borderId="29" xfId="0" applyFont="1" applyFill="1" applyBorder="1" applyAlignment="1">
      <alignment horizontal="center" vertical="center" wrapText="1"/>
    </xf>
    <xf numFmtId="0" fontId="100" fillId="0" borderId="29" xfId="0" applyFont="1" applyBorder="1" applyAlignment="1">
      <alignment horizontal="center" vertical="center" wrapText="1"/>
    </xf>
    <xf numFmtId="0" fontId="68" fillId="0" borderId="0" xfId="0" applyFont="1" applyBorder="1"/>
    <xf numFmtId="0" fontId="100" fillId="0" borderId="13" xfId="0" applyFont="1" applyBorder="1" applyAlignment="1">
      <alignment horizontal="center" vertical="center" wrapText="1"/>
    </xf>
    <xf numFmtId="0" fontId="100" fillId="3" borderId="7" xfId="0" applyFont="1" applyFill="1" applyBorder="1" applyAlignment="1">
      <alignment horizontal="center" vertical="center" wrapText="1"/>
    </xf>
    <xf numFmtId="0" fontId="100" fillId="11" borderId="7" xfId="0" applyFont="1" applyFill="1" applyBorder="1" applyAlignment="1">
      <alignment horizontal="center" vertical="center" wrapText="1"/>
    </xf>
    <xf numFmtId="0" fontId="100" fillId="12" borderId="7" xfId="0" applyFont="1" applyFill="1" applyBorder="1" applyAlignment="1">
      <alignment horizontal="center" vertical="center" wrapText="1"/>
    </xf>
    <xf numFmtId="0" fontId="100" fillId="13" borderId="7" xfId="0" applyFont="1" applyFill="1" applyBorder="1" applyAlignment="1">
      <alignment horizontal="center" vertical="center" wrapText="1"/>
    </xf>
    <xf numFmtId="0" fontId="100" fillId="14" borderId="7" xfId="0" applyFont="1" applyFill="1" applyBorder="1" applyAlignment="1">
      <alignment horizontal="center" vertical="center" wrapText="1"/>
    </xf>
    <xf numFmtId="0" fontId="100" fillId="0" borderId="14" xfId="0" applyFont="1" applyBorder="1" applyAlignment="1">
      <alignment horizontal="center" vertical="center" wrapText="1"/>
    </xf>
    <xf numFmtId="0" fontId="100" fillId="0" borderId="23" xfId="0" applyFont="1" applyBorder="1" applyAlignment="1">
      <alignment vertical="center"/>
    </xf>
    <xf numFmtId="3" fontId="100" fillId="10" borderId="1" xfId="0" applyNumberFormat="1" applyFont="1" applyFill="1" applyBorder="1" applyAlignment="1">
      <alignment horizontal="center" vertical="center"/>
    </xf>
    <xf numFmtId="3" fontId="100" fillId="0" borderId="24" xfId="0" applyNumberFormat="1" applyFont="1" applyBorder="1" applyAlignment="1">
      <alignment horizontal="center" vertical="center"/>
    </xf>
    <xf numFmtId="0" fontId="100" fillId="10" borderId="1" xfId="0" applyFont="1" applyFill="1" applyBorder="1" applyAlignment="1">
      <alignment horizontal="center" vertical="center"/>
    </xf>
    <xf numFmtId="0" fontId="100" fillId="10" borderId="23" xfId="0" applyFont="1" applyFill="1" applyBorder="1" applyAlignment="1">
      <alignment horizontal="right" vertical="center"/>
    </xf>
    <xf numFmtId="10" fontId="100" fillId="3" borderId="1" xfId="0" applyNumberFormat="1" applyFont="1" applyFill="1" applyBorder="1" applyAlignment="1">
      <alignment horizontal="center" vertical="center"/>
    </xf>
    <xf numFmtId="10" fontId="100" fillId="11" borderId="1" xfId="0" applyNumberFormat="1" applyFont="1" applyFill="1" applyBorder="1" applyAlignment="1">
      <alignment horizontal="center" vertical="center"/>
    </xf>
    <xf numFmtId="10" fontId="100" fillId="12" borderId="1" xfId="0" applyNumberFormat="1" applyFont="1" applyFill="1" applyBorder="1" applyAlignment="1">
      <alignment horizontal="center" vertical="center"/>
    </xf>
    <xf numFmtId="0" fontId="100" fillId="10" borderId="24" xfId="0" applyFont="1" applyFill="1" applyBorder="1" applyAlignment="1">
      <alignment horizontal="center" vertical="center"/>
    </xf>
    <xf numFmtId="0" fontId="100" fillId="0" borderId="23" xfId="0" applyFont="1" applyBorder="1" applyAlignment="1">
      <alignment horizontal="center" vertical="center"/>
    </xf>
    <xf numFmtId="10" fontId="100" fillId="11" borderId="1" xfId="0" applyNumberFormat="1" applyFont="1" applyFill="1" applyBorder="1" applyAlignment="1">
      <alignment horizontal="center" vertical="center" wrapText="1"/>
    </xf>
    <xf numFmtId="10" fontId="100" fillId="12" borderId="1" xfId="0" applyNumberFormat="1" applyFont="1" applyFill="1" applyBorder="1" applyAlignment="1">
      <alignment horizontal="center" vertical="center" wrapText="1"/>
    </xf>
    <xf numFmtId="10" fontId="100" fillId="13" borderId="1" xfId="0" applyNumberFormat="1" applyFont="1" applyFill="1" applyBorder="1" applyAlignment="1">
      <alignment horizontal="center" vertical="center" wrapText="1"/>
    </xf>
    <xf numFmtId="10" fontId="100" fillId="14" borderId="1" xfId="0" applyNumberFormat="1" applyFont="1" applyFill="1" applyBorder="1" applyAlignment="1">
      <alignment horizontal="center" vertical="center" wrapText="1"/>
    </xf>
    <xf numFmtId="0" fontId="43" fillId="0" borderId="24" xfId="0" applyFont="1" applyBorder="1"/>
    <xf numFmtId="0" fontId="100" fillId="0" borderId="15" xfId="0" applyFont="1" applyBorder="1" applyAlignment="1">
      <alignment horizontal="center" vertical="center"/>
    </xf>
    <xf numFmtId="10" fontId="100" fillId="3" borderId="16" xfId="0" applyNumberFormat="1" applyFont="1" applyFill="1" applyBorder="1" applyAlignment="1">
      <alignment horizontal="center" vertical="center"/>
    </xf>
    <xf numFmtId="10" fontId="100" fillId="11" borderId="16" xfId="0" applyNumberFormat="1" applyFont="1" applyFill="1" applyBorder="1" applyAlignment="1">
      <alignment horizontal="center" vertical="center" wrapText="1"/>
    </xf>
    <xf numFmtId="10" fontId="100" fillId="12" borderId="16" xfId="0" applyNumberFormat="1" applyFont="1" applyFill="1" applyBorder="1" applyAlignment="1">
      <alignment horizontal="center" vertical="center" wrapText="1"/>
    </xf>
    <xf numFmtId="10" fontId="100" fillId="13" borderId="16" xfId="0" applyNumberFormat="1" applyFont="1" applyFill="1" applyBorder="1" applyAlignment="1">
      <alignment horizontal="center" vertical="center" wrapText="1"/>
    </xf>
    <xf numFmtId="10" fontId="100" fillId="14" borderId="16" xfId="0" applyNumberFormat="1" applyFont="1" applyFill="1" applyBorder="1" applyAlignment="1">
      <alignment horizontal="center" vertical="center" wrapText="1"/>
    </xf>
    <xf numFmtId="0" fontId="43" fillId="0" borderId="18" xfId="0" applyFont="1" applyBorder="1"/>
    <xf numFmtId="0" fontId="99" fillId="0" borderId="0" xfId="0" applyFont="1" applyAlignment="1">
      <alignment horizontal="left" vertical="top" wrapText="1"/>
    </xf>
    <xf numFmtId="0" fontId="98" fillId="0" borderId="0" xfId="0" applyFont="1" applyAlignment="1" applyProtection="1">
      <alignment horizontal="right" vertical="top"/>
      <protection locked="0"/>
    </xf>
    <xf numFmtId="0" fontId="98" fillId="0" borderId="0" xfId="0" applyFont="1" applyAlignment="1" applyProtection="1">
      <alignment horizontal="right" vertical="center"/>
      <protection locked="0"/>
    </xf>
    <xf numFmtId="0" fontId="98" fillId="0" borderId="0" xfId="0" applyFont="1" applyAlignment="1" applyProtection="1">
      <alignment horizontal="right"/>
      <protection locked="0"/>
    </xf>
    <xf numFmtId="0" fontId="102" fillId="0" borderId="0" xfId="0" applyFont="1" applyAlignment="1" applyProtection="1">
      <alignment horizontal="right" vertical="top"/>
      <protection locked="0"/>
    </xf>
    <xf numFmtId="9" fontId="103" fillId="15" borderId="28" xfId="0" applyNumberFormat="1" applyFont="1" applyFill="1" applyBorder="1" applyProtection="1"/>
    <xf numFmtId="0" fontId="84" fillId="0" borderId="0" xfId="0" applyFont="1" applyBorder="1" applyAlignment="1" applyProtection="1">
      <alignment horizontal="left" vertical="top"/>
      <protection locked="0"/>
    </xf>
    <xf numFmtId="0" fontId="98" fillId="0" borderId="0" xfId="0" applyFont="1" applyAlignment="1" applyProtection="1">
      <alignment horizontal="right" vertical="top"/>
    </xf>
    <xf numFmtId="0" fontId="104" fillId="0" borderId="0" xfId="0" applyFont="1" applyAlignment="1" applyProtection="1">
      <alignment horizontal="left" vertical="center" indent="8"/>
    </xf>
    <xf numFmtId="0" fontId="88" fillId="0" borderId="0" xfId="0" applyFont="1" applyProtection="1"/>
    <xf numFmtId="0" fontId="0" fillId="0" borderId="0" xfId="0" applyProtection="1"/>
    <xf numFmtId="0" fontId="105" fillId="0" borderId="0" xfId="0" applyFont="1" applyAlignment="1" applyProtection="1">
      <alignment horizontal="left" vertical="center" indent="13"/>
    </xf>
    <xf numFmtId="0" fontId="88" fillId="0" borderId="0" xfId="0" applyFont="1" applyAlignment="1" applyProtection="1">
      <alignment horizontal="right"/>
    </xf>
    <xf numFmtId="0" fontId="0" fillId="0" borderId="0" xfId="0"/>
    <xf numFmtId="0" fontId="95" fillId="0" borderId="0" xfId="0" applyFont="1" applyAlignment="1">
      <alignment vertical="center"/>
    </xf>
    <xf numFmtId="0" fontId="0" fillId="0" borderId="0" xfId="0" applyAlignment="1">
      <alignment wrapText="1"/>
    </xf>
    <xf numFmtId="0" fontId="32" fillId="0" borderId="0" xfId="0" applyFont="1" applyAlignment="1">
      <alignment wrapText="1"/>
    </xf>
    <xf numFmtId="1" fontId="101" fillId="9" borderId="16" xfId="0" applyNumberFormat="1" applyFont="1" applyFill="1" applyBorder="1" applyAlignment="1">
      <alignment horizontal="center" vertical="center" wrapText="1"/>
    </xf>
    <xf numFmtId="1" fontId="95" fillId="0" borderId="1" xfId="0" applyNumberFormat="1" applyFont="1" applyFill="1" applyBorder="1" applyAlignment="1" applyProtection="1">
      <alignment horizontal="center" vertical="center" wrapText="1"/>
    </xf>
    <xf numFmtId="0" fontId="71" fillId="0" borderId="28" xfId="0" applyFont="1" applyFill="1" applyBorder="1" applyAlignment="1" applyProtection="1">
      <alignment horizontal="center" vertical="center"/>
    </xf>
    <xf numFmtId="0" fontId="71" fillId="0" borderId="0" xfId="0" applyFont="1" applyFill="1" applyAlignment="1" applyProtection="1">
      <alignment horizontal="right"/>
    </xf>
    <xf numFmtId="0" fontId="131" fillId="0" borderId="0" xfId="0" applyFont="1" applyFill="1" applyAlignment="1" applyProtection="1">
      <alignment vertical="center"/>
    </xf>
    <xf numFmtId="0" fontId="71" fillId="0" borderId="0" xfId="0" applyFont="1" applyFill="1" applyProtection="1"/>
    <xf numFmtId="0" fontId="132" fillId="0" borderId="0" xfId="0" applyFont="1" applyFill="1" applyAlignment="1" applyProtection="1">
      <alignment horizontal="left" vertical="center" indent="13"/>
    </xf>
    <xf numFmtId="0" fontId="132" fillId="0" borderId="0" xfId="0" applyFont="1" applyFill="1" applyAlignment="1" applyProtection="1">
      <alignment horizontal="right" vertical="top"/>
    </xf>
    <xf numFmtId="0" fontId="131" fillId="0" borderId="0" xfId="0" applyFont="1" applyFill="1" applyAlignment="1" applyProtection="1">
      <alignment horizontal="left" vertical="top"/>
    </xf>
    <xf numFmtId="0" fontId="51" fillId="0" borderId="0" xfId="0" applyFont="1" applyFill="1" applyBorder="1"/>
    <xf numFmtId="1" fontId="95" fillId="0" borderId="24" xfId="0" applyNumberFormat="1" applyFont="1" applyFill="1" applyBorder="1" applyAlignment="1" applyProtection="1">
      <alignment horizontal="center" vertical="center" wrapText="1"/>
    </xf>
    <xf numFmtId="1" fontId="36" fillId="0" borderId="1" xfId="0" applyNumberFormat="1" applyFont="1" applyFill="1" applyBorder="1" applyAlignment="1" applyProtection="1">
      <alignment horizontal="center" vertical="center" wrapText="1"/>
    </xf>
    <xf numFmtId="1" fontId="0" fillId="0" borderId="1" xfId="0" applyNumberFormat="1" applyFill="1" applyBorder="1" applyAlignment="1">
      <alignment horizontal="center"/>
    </xf>
    <xf numFmtId="1" fontId="0" fillId="0" borderId="8" xfId="0" applyNumberFormat="1" applyFill="1" applyBorder="1" applyAlignment="1">
      <alignment horizontal="center"/>
    </xf>
    <xf numFmtId="0" fontId="0" fillId="2" borderId="0" xfId="0" applyFill="1" applyBorder="1"/>
    <xf numFmtId="2" fontId="47" fillId="2" borderId="0" xfId="0" applyNumberFormat="1" applyFont="1" applyFill="1" applyBorder="1" applyAlignment="1">
      <alignment horizontal="center" vertical="center" wrapText="1"/>
    </xf>
    <xf numFmtId="0" fontId="35" fillId="2" borderId="0" xfId="0" applyFont="1" applyFill="1" applyBorder="1"/>
    <xf numFmtId="0" fontId="0" fillId="2" borderId="0" xfId="0" applyFill="1" applyBorder="1" applyAlignment="1">
      <alignment horizontal="left" vertical="top"/>
    </xf>
    <xf numFmtId="1" fontId="101" fillId="9" borderId="16" xfId="0" applyNumberFormat="1" applyFont="1" applyFill="1" applyBorder="1" applyAlignment="1">
      <alignment horizontal="center" vertical="center" wrapText="1"/>
    </xf>
    <xf numFmtId="0" fontId="43" fillId="0" borderId="1" xfId="0" applyFont="1" applyBorder="1" applyAlignment="1">
      <alignment horizontal="center" vertical="top" wrapText="1"/>
    </xf>
    <xf numFmtId="0" fontId="36" fillId="0" borderId="1" xfId="0" applyFont="1" applyBorder="1" applyAlignment="1">
      <alignment horizontal="center" vertical="top" wrapText="1"/>
    </xf>
    <xf numFmtId="0" fontId="68" fillId="0" borderId="0" xfId="0" applyFont="1" applyBorder="1" applyAlignment="1">
      <alignment horizontal="center" vertical="center"/>
    </xf>
    <xf numFmtId="0" fontId="43" fillId="5" borderId="1" xfId="0" applyFont="1" applyFill="1" applyBorder="1" applyAlignment="1">
      <alignment horizontal="left" vertical="top" wrapText="1"/>
    </xf>
    <xf numFmtId="0" fontId="55" fillId="5" borderId="1" xfId="0" applyFont="1" applyFill="1" applyBorder="1" applyAlignment="1">
      <alignment horizontal="left" vertical="top" wrapText="1"/>
    </xf>
    <xf numFmtId="0" fontId="55" fillId="5" borderId="8" xfId="0" applyFont="1" applyFill="1" applyBorder="1" applyAlignment="1">
      <alignment horizontal="left" vertical="top" wrapText="1"/>
    </xf>
    <xf numFmtId="0" fontId="36" fillId="0" borderId="1" xfId="0" applyFont="1" applyFill="1" applyBorder="1" applyAlignment="1">
      <alignment horizontal="center" vertical="center" wrapText="1"/>
    </xf>
    <xf numFmtId="0" fontId="36" fillId="0" borderId="8" xfId="0" applyFont="1" applyFill="1" applyBorder="1" applyAlignment="1">
      <alignment horizontal="center" vertical="center" wrapText="1"/>
    </xf>
    <xf numFmtId="1" fontId="95" fillId="0" borderId="1" xfId="0" applyNumberFormat="1" applyFont="1" applyFill="1" applyBorder="1" applyAlignment="1" applyProtection="1">
      <alignment horizontal="center" vertical="center" wrapText="1"/>
    </xf>
    <xf numFmtId="1" fontId="95" fillId="0" borderId="1" xfId="0" applyNumberFormat="1" applyFont="1" applyFill="1" applyBorder="1" applyAlignment="1" applyProtection="1">
      <alignment horizontal="center" vertical="center" wrapText="1"/>
    </xf>
    <xf numFmtId="0" fontId="41" fillId="6" borderId="1" xfId="0" applyFont="1" applyFill="1" applyBorder="1" applyAlignment="1">
      <alignment horizontal="center" vertical="center" wrapText="1"/>
    </xf>
    <xf numFmtId="1" fontId="95" fillId="0" borderId="24" xfId="0" applyNumberFormat="1" applyFont="1" applyFill="1" applyBorder="1" applyAlignment="1" applyProtection="1">
      <alignment horizontal="center" vertical="center" wrapText="1"/>
    </xf>
    <xf numFmtId="1" fontId="95" fillId="0" borderId="1" xfId="0" applyNumberFormat="1" applyFont="1" applyBorder="1" applyAlignment="1" applyProtection="1">
      <alignment horizontal="center" vertical="center" wrapText="1"/>
    </xf>
    <xf numFmtId="0" fontId="0" fillId="0" borderId="2" xfId="0" applyBorder="1" applyAlignment="1">
      <alignment horizontal="center" vertical="center" wrapText="1"/>
    </xf>
    <xf numFmtId="1" fontId="0" fillId="2" borderId="1" xfId="0" applyNumberFormat="1" applyFill="1" applyBorder="1" applyAlignment="1">
      <alignment horizontal="center"/>
    </xf>
    <xf numFmtId="1" fontId="95" fillId="0" borderId="24" xfId="0" applyNumberFormat="1" applyFont="1" applyBorder="1" applyAlignment="1" applyProtection="1">
      <alignment horizontal="center" vertical="center" wrapText="1"/>
    </xf>
    <xf numFmtId="0" fontId="44" fillId="4" borderId="1" xfId="0" applyFont="1" applyFill="1" applyBorder="1" applyAlignment="1">
      <alignment horizontal="center" vertical="top" wrapText="1"/>
    </xf>
    <xf numFmtId="0" fontId="0" fillId="0" borderId="2" xfId="0" applyBorder="1" applyAlignment="1">
      <alignment horizontal="center" vertical="top" wrapText="1"/>
    </xf>
    <xf numFmtId="1" fontId="0" fillId="2" borderId="1" xfId="0" applyNumberFormat="1" applyFill="1" applyBorder="1" applyAlignment="1">
      <alignment horizontal="center" vertical="top"/>
    </xf>
    <xf numFmtId="3" fontId="0" fillId="0" borderId="0" xfId="0" applyNumberFormat="1"/>
    <xf numFmtId="9" fontId="0" fillId="0" borderId="0" xfId="0" applyNumberFormat="1"/>
    <xf numFmtId="0" fontId="134" fillId="2" borderId="0" xfId="0" applyFont="1" applyFill="1"/>
    <xf numFmtId="9" fontId="135" fillId="2" borderId="0" xfId="0" applyNumberFormat="1" applyFont="1" applyFill="1" applyBorder="1" applyAlignment="1">
      <alignment horizontal="center" vertical="center"/>
    </xf>
    <xf numFmtId="1" fontId="101" fillId="9" borderId="1" xfId="0" applyNumberFormat="1" applyFont="1" applyFill="1" applyBorder="1" applyAlignment="1">
      <alignment horizontal="center" vertical="center" wrapText="1"/>
    </xf>
    <xf numFmtId="1" fontId="96" fillId="9" borderId="16" xfId="0" applyNumberFormat="1" applyFont="1" applyFill="1" applyBorder="1" applyAlignment="1">
      <alignment horizontal="center" vertical="center" wrapText="1"/>
    </xf>
    <xf numFmtId="1" fontId="0" fillId="2" borderId="1" xfId="0" applyNumberFormat="1" applyFill="1" applyBorder="1" applyAlignment="1">
      <alignment horizontal="center" vertical="center"/>
    </xf>
    <xf numFmtId="13" fontId="73" fillId="6" borderId="0" xfId="0" applyNumberFormat="1" applyFont="1" applyFill="1" applyBorder="1" applyAlignment="1">
      <alignment horizontal="right" vertical="top" wrapText="1"/>
    </xf>
    <xf numFmtId="0" fontId="45" fillId="2" borderId="0" xfId="0" applyFont="1" applyFill="1" applyBorder="1" applyAlignment="1">
      <alignment horizontal="left" vertical="center" wrapText="1"/>
    </xf>
    <xf numFmtId="0" fontId="46" fillId="2" borderId="0" xfId="0" applyFont="1" applyFill="1" applyBorder="1" applyAlignment="1">
      <alignment horizontal="left" vertical="center" wrapText="1"/>
    </xf>
    <xf numFmtId="0" fontId="44" fillId="2" borderId="0" xfId="0" applyFont="1" applyFill="1" applyBorder="1" applyAlignment="1">
      <alignment horizontal="left" vertical="center" wrapText="1"/>
    </xf>
    <xf numFmtId="0" fontId="45" fillId="2" borderId="0" xfId="0" applyFont="1" applyFill="1" applyBorder="1" applyAlignment="1">
      <alignment horizontal="center" vertical="top" wrapText="1"/>
    </xf>
    <xf numFmtId="0" fontId="44" fillId="2" borderId="0" xfId="0" applyFont="1" applyFill="1" applyBorder="1" applyAlignment="1">
      <alignment horizontal="center" vertical="center" wrapText="1"/>
    </xf>
    <xf numFmtId="0" fontId="44" fillId="2" borderId="0" xfId="0" applyFont="1" applyFill="1" applyBorder="1" applyAlignment="1">
      <alignment horizontal="center" vertical="top" wrapText="1"/>
    </xf>
    <xf numFmtId="0" fontId="41" fillId="6" borderId="5" xfId="0" applyFont="1" applyFill="1" applyBorder="1" applyAlignment="1">
      <alignment horizontal="center" vertical="center" wrapText="1"/>
    </xf>
    <xf numFmtId="13" fontId="137" fillId="6" borderId="11" xfId="0" applyNumberFormat="1" applyFont="1" applyFill="1" applyBorder="1" applyAlignment="1">
      <alignment horizontal="right" vertical="center" wrapText="1"/>
    </xf>
    <xf numFmtId="10" fontId="100" fillId="17" borderId="1" xfId="0" applyNumberFormat="1" applyFont="1" applyFill="1" applyBorder="1" applyAlignment="1">
      <alignment horizontal="center" vertical="center"/>
    </xf>
    <xf numFmtId="10" fontId="100" fillId="14" borderId="1" xfId="0" applyNumberFormat="1" applyFont="1" applyFill="1" applyBorder="1" applyAlignment="1">
      <alignment horizontal="center" vertical="center"/>
    </xf>
    <xf numFmtId="10" fontId="100" fillId="10" borderId="24" xfId="0" applyNumberFormat="1" applyFont="1" applyFill="1" applyBorder="1" applyAlignment="1">
      <alignment horizontal="center" vertical="center"/>
    </xf>
    <xf numFmtId="0" fontId="68" fillId="0" borderId="1" xfId="0" applyFont="1" applyBorder="1" applyAlignment="1" applyProtection="1">
      <alignment horizontal="center" vertical="center" wrapText="1"/>
    </xf>
    <xf numFmtId="0" fontId="68" fillId="3" borderId="1" xfId="0" applyFont="1" applyFill="1" applyBorder="1" applyAlignment="1" applyProtection="1">
      <alignment horizontal="center" vertical="center" wrapText="1"/>
    </xf>
    <xf numFmtId="0" fontId="68" fillId="4" borderId="1" xfId="0" applyFont="1" applyFill="1" applyBorder="1" applyAlignment="1" applyProtection="1">
      <alignment horizontal="center" vertical="center" wrapText="1"/>
    </xf>
    <xf numFmtId="0" fontId="34" fillId="0" borderId="0" xfId="0" applyFont="1"/>
    <xf numFmtId="0" fontId="34" fillId="2" borderId="1" xfId="0" applyFont="1" applyFill="1" applyBorder="1" applyAlignment="1" applyProtection="1">
      <alignment horizontal="center" vertical="center"/>
    </xf>
    <xf numFmtId="13" fontId="137" fillId="6" borderId="11" xfId="0" applyNumberFormat="1" applyFont="1" applyFill="1" applyBorder="1" applyAlignment="1">
      <alignment horizontal="right" vertical="top" wrapText="1"/>
    </xf>
    <xf numFmtId="13" fontId="73" fillId="6" borderId="5" xfId="0" applyNumberFormat="1" applyFont="1" applyFill="1" applyBorder="1" applyAlignment="1">
      <alignment horizontal="left" vertical="top" wrapText="1"/>
    </xf>
    <xf numFmtId="9" fontId="139" fillId="6" borderId="9" xfId="0" applyNumberFormat="1" applyFont="1" applyFill="1" applyBorder="1" applyAlignment="1">
      <alignment horizontal="center" vertical="top" wrapText="1"/>
    </xf>
    <xf numFmtId="0" fontId="45" fillId="4" borderId="1" xfId="0" applyFont="1" applyFill="1" applyBorder="1" applyAlignment="1">
      <alignment horizontal="left" vertical="top" wrapText="1"/>
    </xf>
    <xf numFmtId="0" fontId="45" fillId="4" borderId="12" xfId="0" applyFont="1" applyFill="1" applyBorder="1" applyAlignment="1">
      <alignment horizontal="left" vertical="top" wrapText="1"/>
    </xf>
    <xf numFmtId="0" fontId="68" fillId="3" borderId="1" xfId="0" applyFont="1" applyFill="1" applyBorder="1" applyAlignment="1">
      <alignment horizontal="center" vertical="center" wrapText="1"/>
    </xf>
    <xf numFmtId="0" fontId="68" fillId="4" borderId="10" xfId="0" applyFont="1" applyFill="1" applyBorder="1" applyAlignment="1">
      <alignment horizontal="center" vertical="center" wrapText="1"/>
    </xf>
    <xf numFmtId="0" fontId="68" fillId="0" borderId="1" xfId="0" applyFont="1" applyBorder="1" applyAlignment="1">
      <alignment horizontal="center" vertical="center" wrapText="1"/>
    </xf>
    <xf numFmtId="0" fontId="68" fillId="2" borderId="1" xfId="0" applyFont="1" applyFill="1" applyBorder="1" applyAlignment="1">
      <alignment horizontal="center" vertical="center" wrapText="1"/>
    </xf>
    <xf numFmtId="0" fontId="34" fillId="2" borderId="1" xfId="0" applyFont="1" applyFill="1" applyBorder="1" applyAlignment="1">
      <alignment horizontal="center" vertical="center"/>
    </xf>
    <xf numFmtId="13" fontId="73" fillId="6" borderId="0" xfId="0" applyNumberFormat="1" applyFont="1" applyFill="1" applyBorder="1" applyAlignment="1">
      <alignment vertical="top"/>
    </xf>
    <xf numFmtId="13" fontId="136" fillId="6" borderId="0" xfId="0" applyNumberFormat="1" applyFont="1" applyFill="1" applyBorder="1" applyAlignment="1">
      <alignment horizontal="right" vertical="top" wrapText="1"/>
    </xf>
    <xf numFmtId="13" fontId="136" fillId="6" borderId="5" xfId="0" applyNumberFormat="1" applyFont="1" applyFill="1" applyBorder="1" applyAlignment="1">
      <alignment horizontal="left" vertical="top" wrapText="1"/>
    </xf>
    <xf numFmtId="0" fontId="88" fillId="0" borderId="0" xfId="0" applyFont="1" applyProtection="1"/>
    <xf numFmtId="0" fontId="103" fillId="15" borderId="28" xfId="0" applyFont="1" applyFill="1" applyBorder="1" applyProtection="1"/>
    <xf numFmtId="9" fontId="71" fillId="0" borderId="28" xfId="0" applyNumberFormat="1" applyFont="1" applyFill="1" applyBorder="1" applyAlignment="1" applyProtection="1">
      <alignment vertical="center"/>
    </xf>
    <xf numFmtId="10" fontId="0" fillId="0" borderId="0" xfId="0" applyNumberFormat="1"/>
    <xf numFmtId="0" fontId="0" fillId="0" borderId="0" xfId="0" applyAlignment="1">
      <alignment vertical="top" wrapText="1"/>
    </xf>
    <xf numFmtId="0" fontId="0" fillId="0" borderId="0" xfId="0" applyAlignment="1">
      <alignment vertical="top"/>
    </xf>
    <xf numFmtId="10" fontId="0" fillId="0" borderId="0" xfId="0" applyNumberFormat="1" applyAlignment="1">
      <alignment vertical="top"/>
    </xf>
    <xf numFmtId="0" fontId="71" fillId="0" borderId="0" xfId="0" applyFont="1" applyFill="1" applyAlignment="1" applyProtection="1">
      <alignment horizontal="right" vertical="center"/>
    </xf>
    <xf numFmtId="0" fontId="43" fillId="16" borderId="10" xfId="0" applyFont="1" applyFill="1" applyBorder="1" applyAlignment="1">
      <alignment horizontal="left" vertical="top" wrapText="1"/>
    </xf>
    <xf numFmtId="0" fontId="43" fillId="16" borderId="19" xfId="0" applyFont="1" applyFill="1" applyBorder="1" applyAlignment="1">
      <alignment horizontal="left" vertical="top" wrapText="1"/>
    </xf>
    <xf numFmtId="0" fontId="43" fillId="16" borderId="20" xfId="0" applyFont="1" applyFill="1" applyBorder="1" applyAlignment="1">
      <alignment horizontal="left" vertical="top" wrapText="1"/>
    </xf>
    <xf numFmtId="0" fontId="43" fillId="16" borderId="14" xfId="0" applyFont="1" applyFill="1" applyBorder="1" applyAlignment="1">
      <alignment horizontal="center" vertical="center" wrapText="1"/>
    </xf>
    <xf numFmtId="0" fontId="43" fillId="16" borderId="24" xfId="0" applyFont="1" applyFill="1" applyBorder="1" applyAlignment="1">
      <alignment horizontal="center" vertical="center" wrapText="1"/>
    </xf>
    <xf numFmtId="0" fontId="116" fillId="16" borderId="7" xfId="1" applyFont="1" applyFill="1" applyBorder="1" applyAlignment="1">
      <alignment horizontal="center" vertical="center" wrapText="1"/>
    </xf>
    <xf numFmtId="0" fontId="116" fillId="16" borderId="1" xfId="1" applyFont="1" applyFill="1" applyBorder="1" applyAlignment="1">
      <alignment horizontal="center" vertical="center" wrapText="1"/>
    </xf>
    <xf numFmtId="0" fontId="54" fillId="16" borderId="10" xfId="0" applyFont="1" applyFill="1" applyBorder="1" applyAlignment="1">
      <alignment horizontal="left" vertical="top" wrapText="1"/>
    </xf>
    <xf numFmtId="0" fontId="54" fillId="16" borderId="19" xfId="0" applyFont="1" applyFill="1" applyBorder="1" applyAlignment="1">
      <alignment horizontal="left" vertical="top" wrapText="1"/>
    </xf>
    <xf numFmtId="0" fontId="54" fillId="16" borderId="20" xfId="0" applyFont="1" applyFill="1" applyBorder="1" applyAlignment="1">
      <alignment horizontal="left" vertical="top" wrapText="1"/>
    </xf>
    <xf numFmtId="0" fontId="84" fillId="16" borderId="30" xfId="0" applyFont="1" applyFill="1" applyBorder="1" applyAlignment="1">
      <alignment horizontal="left" vertical="top" wrapText="1"/>
    </xf>
    <xf numFmtId="0" fontId="84" fillId="16" borderId="19" xfId="0" applyFont="1" applyFill="1" applyBorder="1" applyAlignment="1">
      <alignment horizontal="left" vertical="top" wrapText="1"/>
    </xf>
    <xf numFmtId="0" fontId="84" fillId="16" borderId="20" xfId="0" applyFont="1" applyFill="1" applyBorder="1" applyAlignment="1">
      <alignment horizontal="left" vertical="top" wrapText="1"/>
    </xf>
    <xf numFmtId="0" fontId="95" fillId="0" borderId="0" xfId="0" applyFont="1" applyAlignment="1">
      <alignment horizontal="left" wrapText="1"/>
    </xf>
    <xf numFmtId="0" fontId="101" fillId="9" borderId="10" xfId="0" applyFont="1" applyFill="1" applyBorder="1" applyAlignment="1">
      <alignment horizontal="center" vertical="center" wrapText="1"/>
    </xf>
    <xf numFmtId="0" fontId="101" fillId="9" borderId="19" xfId="0" applyFont="1" applyFill="1" applyBorder="1" applyAlignment="1">
      <alignment horizontal="center" vertical="center" wrapText="1"/>
    </xf>
    <xf numFmtId="0" fontId="101" fillId="9" borderId="20" xfId="0" applyFont="1" applyFill="1" applyBorder="1" applyAlignment="1">
      <alignment horizontal="center" vertical="center" wrapText="1"/>
    </xf>
    <xf numFmtId="0" fontId="110" fillId="0" borderId="0" xfId="1" applyFont="1" applyAlignment="1">
      <alignment horizontal="left" vertical="top" wrapText="1"/>
    </xf>
    <xf numFmtId="0" fontId="95" fillId="0" borderId="0" xfId="0" applyFont="1" applyAlignment="1">
      <alignment horizontal="left" vertical="top" wrapText="1"/>
    </xf>
    <xf numFmtId="0" fontId="106" fillId="0" borderId="31" xfId="0" applyFont="1" applyBorder="1" applyAlignment="1" applyProtection="1">
      <alignment horizontal="left" vertical="top" wrapText="1"/>
      <protection locked="0"/>
    </xf>
    <xf numFmtId="0" fontId="106" fillId="0" borderId="32" xfId="0" applyFont="1" applyBorder="1" applyAlignment="1" applyProtection="1">
      <alignment horizontal="left" vertical="top" wrapText="1"/>
      <protection locked="0"/>
    </xf>
    <xf numFmtId="0" fontId="106" fillId="0" borderId="29" xfId="0" applyFont="1" applyBorder="1" applyAlignment="1" applyProtection="1">
      <alignment horizontal="left" vertical="top" wrapText="1"/>
      <protection locked="0"/>
    </xf>
    <xf numFmtId="0" fontId="84" fillId="0" borderId="31" xfId="0" applyFont="1" applyBorder="1" applyAlignment="1" applyProtection="1">
      <alignment horizontal="left" vertical="top" wrapText="1"/>
      <protection locked="0"/>
    </xf>
    <xf numFmtId="0" fontId="84" fillId="0" borderId="32" xfId="0" applyFont="1" applyBorder="1" applyAlignment="1" applyProtection="1">
      <alignment horizontal="left" vertical="top"/>
      <protection locked="0"/>
    </xf>
    <xf numFmtId="0" fontId="84" fillId="0" borderId="29" xfId="0" applyFont="1" applyBorder="1" applyAlignment="1" applyProtection="1">
      <alignment horizontal="left" vertical="top"/>
      <protection locked="0"/>
    </xf>
    <xf numFmtId="0" fontId="84" fillId="0" borderId="0" xfId="0" applyFont="1" applyAlignment="1">
      <alignment vertical="top"/>
    </xf>
    <xf numFmtId="0" fontId="84" fillId="0" borderId="0" xfId="0" applyFont="1" applyAlignment="1">
      <alignment horizontal="left" vertical="top"/>
    </xf>
    <xf numFmtId="0" fontId="43" fillId="0" borderId="0" xfId="0" applyFont="1" applyAlignment="1">
      <alignment horizontal="left" vertical="top" wrapText="1"/>
    </xf>
    <xf numFmtId="0" fontId="84" fillId="16" borderId="13" xfId="0" applyFont="1" applyFill="1" applyBorder="1" applyAlignment="1">
      <alignment horizontal="center" vertical="center"/>
    </xf>
    <xf numFmtId="0" fontId="84" fillId="16" borderId="7" xfId="0" applyFont="1" applyFill="1" applyBorder="1" applyAlignment="1">
      <alignment horizontal="center" vertical="center"/>
    </xf>
    <xf numFmtId="0" fontId="84" fillId="16" borderId="23" xfId="0" applyFont="1" applyFill="1" applyBorder="1" applyAlignment="1">
      <alignment horizontal="center" vertical="center"/>
    </xf>
    <xf numFmtId="0" fontId="84" fillId="16" borderId="1" xfId="0" applyFont="1" applyFill="1" applyBorder="1" applyAlignment="1">
      <alignment horizontal="center" vertical="center"/>
    </xf>
    <xf numFmtId="0" fontId="68" fillId="0" borderId="0" xfId="0" applyFont="1" applyAlignment="1" applyProtection="1">
      <alignment horizontal="left" vertical="top"/>
    </xf>
    <xf numFmtId="0" fontId="119" fillId="0" borderId="0" xfId="0" applyFont="1" applyAlignment="1">
      <alignment horizontal="left" vertical="top" wrapText="1"/>
    </xf>
    <xf numFmtId="0" fontId="120" fillId="0" borderId="11" xfId="1" applyFont="1" applyBorder="1" applyAlignment="1">
      <alignment horizontal="left" vertical="top" wrapText="1"/>
    </xf>
    <xf numFmtId="0" fontId="92" fillId="0" borderId="0" xfId="0" applyFont="1" applyAlignment="1">
      <alignment horizontal="left" vertical="top" wrapText="1"/>
    </xf>
    <xf numFmtId="0" fontId="118" fillId="0" borderId="0" xfId="0" applyFont="1" applyAlignment="1">
      <alignment horizontal="left" vertical="top" wrapText="1"/>
    </xf>
    <xf numFmtId="0" fontId="43" fillId="16" borderId="1" xfId="0" applyFont="1" applyFill="1" applyBorder="1" applyAlignment="1">
      <alignment horizontal="center" vertical="center"/>
    </xf>
    <xf numFmtId="0" fontId="121" fillId="15" borderId="0" xfId="0" applyFont="1" applyFill="1" applyAlignment="1">
      <alignment horizontal="center" vertical="center"/>
    </xf>
    <xf numFmtId="0" fontId="84" fillId="0" borderId="0" xfId="0" applyFont="1" applyAlignment="1">
      <alignment horizontal="left" vertical="top" wrapText="1"/>
    </xf>
    <xf numFmtId="0" fontId="43" fillId="16" borderId="1" xfId="0" applyFont="1" applyFill="1" applyBorder="1" applyAlignment="1">
      <alignment horizontal="center" vertical="center" wrapText="1"/>
    </xf>
    <xf numFmtId="0" fontId="43" fillId="16" borderId="1" xfId="0" applyFont="1" applyFill="1" applyBorder="1" applyAlignment="1">
      <alignment vertical="center" wrapText="1"/>
    </xf>
    <xf numFmtId="0" fontId="43" fillId="16" borderId="8" xfId="0" applyFont="1" applyFill="1" applyBorder="1" applyAlignment="1">
      <alignment horizontal="center" vertical="center" wrapText="1"/>
    </xf>
    <xf numFmtId="0" fontId="43" fillId="16" borderId="12" xfId="0" applyFont="1" applyFill="1" applyBorder="1" applyAlignment="1">
      <alignment horizontal="center" vertical="center" wrapText="1"/>
    </xf>
    <xf numFmtId="0" fontId="140" fillId="0" borderId="0" xfId="0" applyFont="1" applyAlignment="1" applyProtection="1">
      <alignment horizontal="left" vertical="top"/>
      <protection locked="0"/>
    </xf>
    <xf numFmtId="0" fontId="93" fillId="0" borderId="0" xfId="0" applyFont="1" applyAlignment="1" applyProtection="1">
      <alignment horizontal="left" vertical="top"/>
      <protection locked="0"/>
    </xf>
    <xf numFmtId="0" fontId="68" fillId="0" borderId="0" xfId="0" applyFont="1" applyAlignment="1" applyProtection="1">
      <alignment horizontal="left" vertical="center"/>
    </xf>
    <xf numFmtId="0" fontId="108" fillId="15" borderId="0" xfId="0" applyFont="1" applyFill="1" applyAlignment="1">
      <alignment horizontal="center" vertical="center" wrapText="1"/>
    </xf>
    <xf numFmtId="0" fontId="111" fillId="0" borderId="0" xfId="0" applyFont="1" applyAlignment="1">
      <alignment horizontal="left" vertical="top" wrapText="1"/>
    </xf>
    <xf numFmtId="0" fontId="109" fillId="0" borderId="0" xfId="0" applyFont="1" applyAlignment="1">
      <alignment horizontal="left" vertical="top" wrapText="1"/>
    </xf>
    <xf numFmtId="0" fontId="112" fillId="0" borderId="0" xfId="0" applyFont="1" applyAlignment="1">
      <alignment horizontal="left" vertical="top" wrapText="1"/>
    </xf>
    <xf numFmtId="0" fontId="113" fillId="0" borderId="0" xfId="0" applyFont="1" applyAlignment="1">
      <alignment horizontal="left" vertical="top" wrapText="1"/>
    </xf>
    <xf numFmtId="0" fontId="84" fillId="0" borderId="4" xfId="0" applyFont="1" applyBorder="1" applyAlignment="1">
      <alignment horizontal="left" vertical="top" wrapText="1"/>
    </xf>
    <xf numFmtId="0" fontId="43" fillId="16" borderId="7" xfId="0" applyFont="1" applyFill="1" applyBorder="1" applyAlignment="1">
      <alignment horizontal="center" vertical="center" wrapText="1"/>
    </xf>
    <xf numFmtId="0" fontId="114" fillId="15" borderId="0" xfId="0" applyFont="1" applyFill="1" applyAlignment="1">
      <alignment horizontal="center" vertical="center" wrapText="1"/>
    </xf>
    <xf numFmtId="0" fontId="97" fillId="0" borderId="0" xfId="0" applyFont="1" applyAlignment="1">
      <alignment horizontal="left" vertical="top" wrapText="1"/>
    </xf>
    <xf numFmtId="0" fontId="115" fillId="0" borderId="0" xfId="0" applyFont="1" applyAlignment="1">
      <alignment horizontal="left" vertical="top" wrapText="1"/>
    </xf>
    <xf numFmtId="0" fontId="43" fillId="16" borderId="13" xfId="0" applyFont="1" applyFill="1" applyBorder="1" applyAlignment="1">
      <alignment horizontal="center" vertical="center"/>
    </xf>
    <xf numFmtId="0" fontId="43" fillId="16" borderId="7" xfId="0" applyFont="1" applyFill="1" applyBorder="1" applyAlignment="1">
      <alignment horizontal="center" vertical="center"/>
    </xf>
    <xf numFmtId="0" fontId="43" fillId="16" borderId="23" xfId="0" applyFont="1" applyFill="1" applyBorder="1" applyAlignment="1">
      <alignment horizontal="center" vertical="center"/>
    </xf>
    <xf numFmtId="0" fontId="133" fillId="0" borderId="0" xfId="0" applyFont="1" applyFill="1" applyAlignment="1">
      <alignment horizontal="left" vertical="top" wrapText="1"/>
    </xf>
    <xf numFmtId="0" fontId="131" fillId="0" borderId="0" xfId="0" applyFont="1" applyFill="1" applyAlignment="1" applyProtection="1">
      <alignment horizontal="left" vertical="top" wrapText="1"/>
    </xf>
    <xf numFmtId="0" fontId="131" fillId="0" borderId="5" xfId="0" applyFont="1" applyFill="1" applyBorder="1" applyAlignment="1" applyProtection="1">
      <alignment horizontal="left" vertical="top" wrapText="1"/>
    </xf>
    <xf numFmtId="0" fontId="131" fillId="0" borderId="0" xfId="0" applyFont="1" applyFill="1" applyAlignment="1" applyProtection="1">
      <alignment horizontal="center" vertical="top" wrapText="1"/>
    </xf>
    <xf numFmtId="0" fontId="117" fillId="0" borderId="0" xfId="0" applyFont="1" applyAlignment="1">
      <alignment horizontal="left" vertical="top" wrapText="1"/>
    </xf>
    <xf numFmtId="0" fontId="96" fillId="9" borderId="15" xfId="0" applyFont="1" applyFill="1" applyBorder="1" applyAlignment="1">
      <alignment horizontal="center" vertical="center" wrapText="1"/>
    </xf>
    <xf numFmtId="0" fontId="96" fillId="9" borderId="16" xfId="0" applyFont="1" applyFill="1" applyBorder="1" applyAlignment="1">
      <alignment horizontal="center" vertical="center" wrapText="1"/>
    </xf>
    <xf numFmtId="0" fontId="94" fillId="0" borderId="0" xfId="0" applyFont="1" applyAlignment="1" applyProtection="1">
      <alignment horizontal="left" vertical="top" wrapText="1"/>
      <protection locked="0"/>
    </xf>
    <xf numFmtId="0" fontId="101" fillId="9" borderId="15" xfId="0" applyFont="1" applyFill="1" applyBorder="1" applyAlignment="1">
      <alignment horizontal="center" vertical="center" wrapText="1"/>
    </xf>
    <xf numFmtId="0" fontId="101" fillId="9" borderId="16" xfId="0" applyFont="1" applyFill="1" applyBorder="1" applyAlignment="1">
      <alignment horizontal="center" vertical="center" wrapText="1"/>
    </xf>
    <xf numFmtId="0" fontId="58" fillId="0" borderId="0" xfId="0" applyFont="1" applyAlignment="1">
      <alignment horizontal="center" vertical="center" wrapText="1"/>
    </xf>
    <xf numFmtId="0" fontId="107" fillId="15" borderId="0" xfId="0" applyFont="1" applyFill="1" applyAlignment="1">
      <alignment horizontal="center" vertical="center" wrapText="1"/>
    </xf>
    <xf numFmtId="0" fontId="99" fillId="0" borderId="0" xfId="0" applyFont="1" applyAlignment="1">
      <alignment horizontal="left" vertical="top" wrapText="1"/>
    </xf>
    <xf numFmtId="0" fontId="102" fillId="0" borderId="0" xfId="0" applyFont="1" applyAlignment="1">
      <alignment horizontal="left" vertical="top" wrapText="1"/>
    </xf>
    <xf numFmtId="0" fontId="102" fillId="0" borderId="0" xfId="0" applyFont="1" applyAlignment="1">
      <alignment horizontal="left" vertical="top"/>
    </xf>
    <xf numFmtId="0" fontId="74" fillId="5" borderId="1" xfId="0" applyFont="1" applyFill="1" applyBorder="1" applyAlignment="1">
      <alignment horizontal="left" vertical="top" wrapText="1"/>
    </xf>
    <xf numFmtId="0" fontId="0" fillId="5" borderId="1" xfId="0" applyFill="1" applyBorder="1" applyAlignment="1">
      <alignment horizontal="left" vertical="top" wrapText="1"/>
    </xf>
    <xf numFmtId="0" fontId="123" fillId="5" borderId="10" xfId="0" applyFont="1" applyFill="1" applyBorder="1" applyAlignment="1">
      <alignment horizontal="center" vertical="center" wrapText="1"/>
    </xf>
    <xf numFmtId="0" fontId="123" fillId="5" borderId="20" xfId="0" applyFont="1" applyFill="1" applyBorder="1" applyAlignment="1">
      <alignment horizontal="center" vertical="center" wrapText="1"/>
    </xf>
    <xf numFmtId="13" fontId="73" fillId="6" borderId="0" xfId="0" applyNumberFormat="1" applyFont="1" applyFill="1" applyBorder="1" applyAlignment="1">
      <alignment horizontal="right" vertical="top" wrapText="1"/>
    </xf>
    <xf numFmtId="0" fontId="70" fillId="5" borderId="23" xfId="0" applyFont="1" applyFill="1" applyBorder="1" applyAlignment="1">
      <alignment vertical="center" wrapText="1"/>
    </xf>
    <xf numFmtId="0" fontId="70" fillId="5" borderId="1" xfId="0" applyFont="1" applyFill="1" applyBorder="1" applyAlignment="1">
      <alignment vertical="center" wrapText="1"/>
    </xf>
    <xf numFmtId="0" fontId="68" fillId="5" borderId="23" xfId="0" applyFont="1" applyFill="1" applyBorder="1" applyAlignment="1">
      <alignment vertical="center" wrapText="1"/>
    </xf>
    <xf numFmtId="0" fontId="68" fillId="5" borderId="1" xfId="0" applyFont="1" applyFill="1" applyBorder="1" applyAlignment="1">
      <alignment vertical="center" wrapText="1"/>
    </xf>
    <xf numFmtId="0" fontId="74" fillId="5" borderId="10" xfId="0" applyFont="1" applyFill="1" applyBorder="1" applyAlignment="1">
      <alignment horizontal="left" vertical="top" wrapText="1"/>
    </xf>
    <xf numFmtId="0" fontId="74" fillId="5" borderId="19" xfId="0" applyFont="1" applyFill="1" applyBorder="1" applyAlignment="1">
      <alignment horizontal="left" vertical="top" wrapText="1"/>
    </xf>
    <xf numFmtId="0" fontId="74" fillId="5" borderId="20" xfId="0" applyFont="1" applyFill="1" applyBorder="1" applyAlignment="1">
      <alignment horizontal="left" vertical="top" wrapText="1"/>
    </xf>
    <xf numFmtId="0" fontId="41" fillId="6" borderId="16" xfId="0" applyFont="1" applyFill="1" applyBorder="1" applyAlignment="1">
      <alignment horizontal="center" vertical="center" wrapText="1"/>
    </xf>
    <xf numFmtId="0" fontId="76" fillId="8" borderId="45" xfId="0" applyFont="1" applyFill="1" applyBorder="1" applyAlignment="1">
      <alignment horizontal="center" vertical="center" wrapText="1"/>
    </xf>
    <xf numFmtId="0" fontId="76" fillId="8" borderId="46" xfId="0" applyFont="1" applyFill="1" applyBorder="1" applyAlignment="1">
      <alignment horizontal="center" vertical="center" wrapText="1"/>
    </xf>
    <xf numFmtId="0" fontId="66" fillId="7" borderId="48" xfId="0" applyFont="1" applyFill="1" applyBorder="1" applyAlignment="1">
      <alignment horizontal="center" vertical="center" wrapText="1"/>
    </xf>
    <xf numFmtId="0" fontId="66" fillId="7" borderId="43" xfId="0" applyFont="1" applyFill="1" applyBorder="1" applyAlignment="1">
      <alignment horizontal="center" vertical="center" wrapText="1"/>
    </xf>
    <xf numFmtId="0" fontId="48" fillId="15" borderId="49" xfId="0" applyFont="1" applyFill="1" applyBorder="1" applyAlignment="1">
      <alignment horizontal="center" vertical="center" wrapText="1"/>
    </xf>
    <xf numFmtId="0" fontId="48" fillId="15" borderId="0" xfId="0" applyFont="1" applyFill="1" applyBorder="1" applyAlignment="1">
      <alignment horizontal="center" vertical="center" wrapText="1"/>
    </xf>
    <xf numFmtId="0" fontId="130" fillId="15" borderId="49" xfId="0" applyFont="1" applyFill="1" applyBorder="1" applyAlignment="1">
      <alignment horizontal="center" vertical="center" wrapText="1"/>
    </xf>
    <xf numFmtId="0" fontId="130" fillId="15" borderId="0" xfId="0" applyFont="1" applyFill="1" applyBorder="1" applyAlignment="1">
      <alignment horizontal="center" vertical="center" wrapText="1"/>
    </xf>
    <xf numFmtId="13" fontId="73" fillId="6" borderId="11" xfId="0" applyNumberFormat="1" applyFont="1" applyFill="1" applyBorder="1" applyAlignment="1">
      <alignment horizontal="left" vertical="top" wrapText="1"/>
    </xf>
    <xf numFmtId="13" fontId="73" fillId="6" borderId="11" xfId="0" applyNumberFormat="1" applyFont="1" applyFill="1" applyBorder="1" applyAlignment="1">
      <alignment horizontal="left" vertical="center" wrapText="1"/>
    </xf>
    <xf numFmtId="0" fontId="41" fillId="6" borderId="39" xfId="0" applyFont="1" applyFill="1" applyBorder="1" applyAlignment="1">
      <alignment horizontal="left" vertical="top" wrapText="1"/>
    </xf>
    <xf numFmtId="0" fontId="41" fillId="6" borderId="22" xfId="0" applyFont="1" applyFill="1" applyBorder="1" applyAlignment="1">
      <alignment horizontal="left" vertical="top" wrapText="1"/>
    </xf>
    <xf numFmtId="0" fontId="41" fillId="6" borderId="6" xfId="0" applyFont="1" applyFill="1" applyBorder="1" applyAlignment="1">
      <alignment horizontal="left" vertical="top" wrapText="1"/>
    </xf>
    <xf numFmtId="0" fontId="41" fillId="6" borderId="0" xfId="0" applyFont="1" applyFill="1" applyBorder="1" applyAlignment="1">
      <alignment horizontal="left" vertical="top" wrapText="1"/>
    </xf>
    <xf numFmtId="0" fontId="41" fillId="6" borderId="26" xfId="0" applyFont="1" applyFill="1" applyBorder="1" applyAlignment="1">
      <alignment horizontal="left" vertical="top" wrapText="1"/>
    </xf>
    <xf numFmtId="0" fontId="41" fillId="6" borderId="11" xfId="0" applyFont="1" applyFill="1" applyBorder="1" applyAlignment="1">
      <alignment horizontal="left" vertical="top" wrapText="1"/>
    </xf>
    <xf numFmtId="13" fontId="136" fillId="6" borderId="0" xfId="0" applyNumberFormat="1" applyFont="1" applyFill="1" applyBorder="1" applyAlignment="1">
      <alignment horizontal="left" vertical="top" wrapText="1"/>
    </xf>
    <xf numFmtId="13" fontId="73" fillId="6" borderId="0" xfId="0" applyNumberFormat="1" applyFont="1" applyFill="1" applyBorder="1" applyAlignment="1">
      <alignment horizontal="left" vertical="top" wrapText="1"/>
    </xf>
    <xf numFmtId="0" fontId="41" fillId="2" borderId="0" xfId="0" applyFont="1" applyFill="1" applyBorder="1" applyAlignment="1">
      <alignment horizontal="left" vertical="top" wrapText="1"/>
    </xf>
    <xf numFmtId="0" fontId="77" fillId="6" borderId="0" xfId="0" applyFont="1" applyFill="1" applyBorder="1" applyAlignment="1">
      <alignment horizontal="right" vertical="top" wrapText="1"/>
    </xf>
    <xf numFmtId="0" fontId="41" fillId="6" borderId="6" xfId="0" applyFont="1" applyFill="1" applyBorder="1" applyAlignment="1">
      <alignment horizontal="center" vertical="center" wrapText="1"/>
    </xf>
    <xf numFmtId="0" fontId="41" fillId="6" borderId="0" xfId="0" applyFont="1" applyFill="1" applyBorder="1" applyAlignment="1">
      <alignment horizontal="center" vertical="center" wrapText="1"/>
    </xf>
    <xf numFmtId="13" fontId="124" fillId="6" borderId="0" xfId="0" applyNumberFormat="1" applyFont="1" applyFill="1" applyBorder="1" applyAlignment="1">
      <alignment horizontal="right" vertical="top" wrapText="1"/>
    </xf>
    <xf numFmtId="0" fontId="128" fillId="6" borderId="6" xfId="0" applyFont="1" applyFill="1" applyBorder="1" applyAlignment="1">
      <alignment horizontal="right" vertical="top" wrapText="1"/>
    </xf>
    <xf numFmtId="0" fontId="128" fillId="6" borderId="0" xfId="0" applyFont="1" applyFill="1" applyBorder="1" applyAlignment="1">
      <alignment horizontal="right" vertical="top" wrapText="1"/>
    </xf>
    <xf numFmtId="0" fontId="129" fillId="6" borderId="6" xfId="0" applyFont="1" applyFill="1" applyBorder="1" applyAlignment="1">
      <alignment horizontal="right" vertical="top" wrapText="1"/>
    </xf>
    <xf numFmtId="0" fontId="129" fillId="6" borderId="0" xfId="0" applyFont="1" applyFill="1" applyBorder="1" applyAlignment="1">
      <alignment horizontal="right" vertical="top" wrapText="1"/>
    </xf>
    <xf numFmtId="0" fontId="75" fillId="5" borderId="40" xfId="0" applyFont="1" applyFill="1" applyBorder="1" applyAlignment="1">
      <alignment horizontal="center" vertical="center" wrapText="1"/>
    </xf>
    <xf numFmtId="0" fontId="75" fillId="5" borderId="21" xfId="0" applyFont="1" applyFill="1" applyBorder="1" applyAlignment="1">
      <alignment horizontal="center" vertical="center" wrapText="1"/>
    </xf>
    <xf numFmtId="0" fontId="75" fillId="5" borderId="6" xfId="0" applyFont="1" applyFill="1" applyBorder="1" applyAlignment="1">
      <alignment horizontal="center" vertical="center" wrapText="1"/>
    </xf>
    <xf numFmtId="0" fontId="75" fillId="5" borderId="41" xfId="0" applyFont="1" applyFill="1" applyBorder="1" applyAlignment="1">
      <alignment horizontal="center" vertical="center" wrapText="1"/>
    </xf>
    <xf numFmtId="0" fontId="75" fillId="5" borderId="26" xfId="0" applyFont="1" applyFill="1" applyBorder="1" applyAlignment="1">
      <alignment horizontal="center" vertical="center" wrapText="1"/>
    </xf>
    <xf numFmtId="0" fontId="75" fillId="5" borderId="42" xfId="0" applyFont="1" applyFill="1" applyBorder="1" applyAlignment="1">
      <alignment horizontal="center" vertical="center" wrapText="1"/>
    </xf>
    <xf numFmtId="0" fontId="68" fillId="5" borderId="15" xfId="0" applyFont="1" applyFill="1" applyBorder="1" applyAlignment="1">
      <alignment vertical="center" wrapText="1"/>
    </xf>
    <xf numFmtId="0" fontId="68" fillId="5" borderId="16" xfId="0" applyFont="1" applyFill="1" applyBorder="1" applyAlignment="1">
      <alignment vertical="center" wrapText="1"/>
    </xf>
    <xf numFmtId="0" fontId="80" fillId="6" borderId="6" xfId="0" applyFont="1" applyFill="1" applyBorder="1" applyAlignment="1">
      <alignment horizontal="right" vertical="top" wrapText="1"/>
    </xf>
    <xf numFmtId="0" fontId="80" fillId="6" borderId="0" xfId="0" applyFont="1" applyFill="1" applyBorder="1" applyAlignment="1">
      <alignment horizontal="right" vertical="top" wrapText="1"/>
    </xf>
    <xf numFmtId="0" fontId="138" fillId="6" borderId="0" xfId="0" applyFont="1" applyFill="1" applyBorder="1" applyAlignment="1">
      <alignment horizontal="left" vertical="top" wrapText="1"/>
    </xf>
    <xf numFmtId="0" fontId="41" fillId="6" borderId="39" xfId="0" applyFont="1" applyFill="1" applyBorder="1" applyAlignment="1">
      <alignment horizontal="center" vertical="center" wrapText="1"/>
    </xf>
    <xf numFmtId="0" fontId="41" fillId="6" borderId="22" xfId="0" applyFont="1" applyFill="1" applyBorder="1" applyAlignment="1">
      <alignment horizontal="center" vertical="center" wrapText="1"/>
    </xf>
    <xf numFmtId="2" fontId="85" fillId="5" borderId="13" xfId="0" applyNumberFormat="1" applyFont="1" applyFill="1" applyBorder="1" applyAlignment="1">
      <alignment horizontal="left" vertical="top" wrapText="1"/>
    </xf>
    <xf numFmtId="2" fontId="85" fillId="5" borderId="7" xfId="0" applyNumberFormat="1" applyFont="1" applyFill="1" applyBorder="1" applyAlignment="1">
      <alignment horizontal="left" vertical="top" wrapText="1"/>
    </xf>
    <xf numFmtId="2" fontId="126" fillId="5" borderId="7" xfId="0" applyNumberFormat="1" applyFont="1" applyFill="1" applyBorder="1" applyAlignment="1" applyProtection="1">
      <alignment horizontal="left" vertical="top" wrapText="1"/>
    </xf>
    <xf numFmtId="1" fontId="127" fillId="0" borderId="10" xfId="0" applyNumberFormat="1" applyFont="1" applyBorder="1" applyAlignment="1" applyProtection="1">
      <alignment horizontal="left" vertical="top" wrapText="1"/>
    </xf>
    <xf numFmtId="1" fontId="127" fillId="0" borderId="19" xfId="0" applyNumberFormat="1" applyFont="1" applyBorder="1" applyAlignment="1" applyProtection="1">
      <alignment horizontal="left" vertical="top" wrapText="1"/>
    </xf>
    <xf numFmtId="1" fontId="127" fillId="0" borderId="33" xfId="0" applyNumberFormat="1" applyFont="1" applyBorder="1" applyAlignment="1" applyProtection="1">
      <alignment horizontal="left" vertical="top" wrapText="1"/>
    </xf>
    <xf numFmtId="0" fontId="41" fillId="6" borderId="39" xfId="0" applyFont="1" applyFill="1" applyBorder="1" applyAlignment="1">
      <alignment horizontal="left" vertical="center" wrapText="1"/>
    </xf>
    <xf numFmtId="0" fontId="41" fillId="6" borderId="44" xfId="0" applyFont="1" applyFill="1" applyBorder="1" applyAlignment="1">
      <alignment horizontal="left" vertical="center" wrapText="1"/>
    </xf>
    <xf numFmtId="13" fontId="73" fillId="6" borderId="11" xfId="0" applyNumberFormat="1" applyFont="1" applyFill="1" applyBorder="1" applyAlignment="1">
      <alignment horizontal="right" vertical="top" wrapText="1"/>
    </xf>
    <xf numFmtId="0" fontId="41" fillId="6" borderId="26" xfId="0" applyFont="1" applyFill="1" applyBorder="1" applyAlignment="1">
      <alignment horizontal="left" vertical="center" wrapText="1"/>
    </xf>
    <xf numFmtId="0" fontId="41" fillId="6" borderId="11" xfId="0" applyFont="1" applyFill="1" applyBorder="1" applyAlignment="1">
      <alignment horizontal="left" vertical="center" wrapText="1"/>
    </xf>
    <xf numFmtId="0" fontId="41" fillId="6" borderId="6" xfId="0" applyFont="1" applyFill="1" applyBorder="1" applyAlignment="1">
      <alignment horizontal="left" vertical="center" wrapText="1"/>
    </xf>
    <xf numFmtId="0" fontId="41" fillId="6" borderId="0" xfId="0" applyFont="1" applyFill="1" applyBorder="1" applyAlignment="1">
      <alignment horizontal="left" vertical="center" wrapText="1"/>
    </xf>
    <xf numFmtId="2" fontId="85" fillId="5" borderId="23" xfId="0" applyNumberFormat="1" applyFont="1" applyFill="1" applyBorder="1" applyAlignment="1">
      <alignment horizontal="left" vertical="top" wrapText="1"/>
    </xf>
    <xf numFmtId="2" fontId="85" fillId="5" borderId="1" xfId="0" applyNumberFormat="1" applyFont="1" applyFill="1" applyBorder="1" applyAlignment="1">
      <alignment horizontal="left" vertical="top" wrapText="1"/>
    </xf>
    <xf numFmtId="0" fontId="122" fillId="0" borderId="0" xfId="0" applyFont="1" applyAlignment="1">
      <alignment horizontal="center" vertical="center" wrapText="1"/>
    </xf>
    <xf numFmtId="49" fontId="86" fillId="0" borderId="10" xfId="0" applyNumberFormat="1" applyFont="1" applyBorder="1" applyAlignment="1" applyProtection="1">
      <alignment horizontal="left" vertical="center" wrapText="1"/>
    </xf>
    <xf numFmtId="49" fontId="86" fillId="0" borderId="19" xfId="0" applyNumberFormat="1" applyFont="1" applyBorder="1" applyAlignment="1" applyProtection="1">
      <alignment horizontal="left" vertical="center" wrapText="1"/>
    </xf>
    <xf numFmtId="49" fontId="86" fillId="0" borderId="33" xfId="0" applyNumberFormat="1" applyFont="1" applyBorder="1" applyAlignment="1" applyProtection="1">
      <alignment horizontal="left" vertical="center" wrapText="1"/>
    </xf>
    <xf numFmtId="49" fontId="86" fillId="0" borderId="34" xfId="0" applyNumberFormat="1" applyFont="1" applyBorder="1" applyAlignment="1" applyProtection="1">
      <alignment horizontal="left" vertical="top" wrapText="1"/>
    </xf>
    <xf numFmtId="49" fontId="86" fillId="0" borderId="35" xfId="0" applyNumberFormat="1" applyFont="1" applyBorder="1" applyAlignment="1" applyProtection="1">
      <alignment horizontal="left" vertical="top" wrapText="1"/>
    </xf>
    <xf numFmtId="49" fontId="86" fillId="0" borderId="36" xfId="0" applyNumberFormat="1" applyFont="1" applyBorder="1" applyAlignment="1" applyProtection="1">
      <alignment horizontal="left" vertical="top" wrapText="1"/>
    </xf>
    <xf numFmtId="49" fontId="89" fillId="0" borderId="37" xfId="0" applyNumberFormat="1" applyFont="1" applyBorder="1" applyAlignment="1">
      <alignment horizontal="left" vertical="top" wrapText="1"/>
    </xf>
    <xf numFmtId="49" fontId="89" fillId="0" borderId="38" xfId="0" applyNumberFormat="1" applyFont="1" applyBorder="1" applyAlignment="1">
      <alignment horizontal="left" vertical="top" wrapText="1"/>
    </xf>
    <xf numFmtId="2" fontId="125" fillId="0" borderId="0" xfId="0" applyNumberFormat="1" applyFont="1" applyAlignment="1">
      <alignment horizontal="left" vertical="top" wrapText="1"/>
    </xf>
    <xf numFmtId="2" fontId="47" fillId="0" borderId="0" xfId="0" applyNumberFormat="1" applyFont="1" applyAlignment="1">
      <alignment horizontal="center" vertical="center" wrapText="1"/>
    </xf>
    <xf numFmtId="2" fontId="85" fillId="5" borderId="15" xfId="0" applyNumberFormat="1" applyFont="1" applyFill="1" applyBorder="1" applyAlignment="1">
      <alignment horizontal="left" vertical="top" wrapText="1"/>
    </xf>
    <xf numFmtId="2" fontId="85" fillId="5" borderId="16" xfId="0" applyNumberFormat="1" applyFont="1" applyFill="1" applyBorder="1" applyAlignment="1">
      <alignment horizontal="left" vertical="top" wrapText="1"/>
    </xf>
    <xf numFmtId="13" fontId="73" fillId="6" borderId="11" xfId="0" applyNumberFormat="1" applyFont="1" applyFill="1" applyBorder="1" applyAlignment="1">
      <alignment horizontal="right" wrapText="1"/>
    </xf>
    <xf numFmtId="1" fontId="127" fillId="0" borderId="10" xfId="0" applyNumberFormat="1" applyFont="1" applyBorder="1" applyAlignment="1" applyProtection="1">
      <alignment horizontal="center" vertical="center" wrapText="1"/>
      <protection locked="0"/>
    </xf>
    <xf numFmtId="1" fontId="127" fillId="0" borderId="19" xfId="0" applyNumberFormat="1" applyFont="1" applyBorder="1" applyAlignment="1" applyProtection="1">
      <alignment horizontal="center" vertical="center" wrapText="1"/>
      <protection locked="0"/>
    </xf>
    <xf numFmtId="1" fontId="127" fillId="0" borderId="33" xfId="0" applyNumberFormat="1" applyFont="1" applyBorder="1" applyAlignment="1" applyProtection="1">
      <alignment horizontal="center" vertical="center" wrapText="1"/>
      <protection locked="0"/>
    </xf>
    <xf numFmtId="0" fontId="34" fillId="6" borderId="0" xfId="0" applyFont="1" applyFill="1" applyAlignment="1" applyProtection="1">
      <alignment horizontal="center"/>
    </xf>
    <xf numFmtId="0" fontId="34" fillId="6" borderId="0" xfId="0" applyFont="1" applyFill="1" applyAlignment="1">
      <alignment horizontal="center"/>
    </xf>
  </cellXfs>
  <cellStyles count="2">
    <cellStyle name="Lien hypertexte" xfId="1" builtinId="8"/>
    <cellStyle name="Normal" xfId="0" builtinId="0"/>
  </cellStyles>
  <dxfs count="0"/>
  <tableStyles count="0" defaultTableStyle="TableStyleMedium2" defaultPivotStyle="PivotStyleLight16"/>
  <colors>
    <mruColors>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cid:image002.jpg@01D5430C.FCF5BF90" TargetMode="External"/><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0</xdr:col>
      <xdr:colOff>35944</xdr:colOff>
      <xdr:row>0</xdr:row>
      <xdr:rowOff>0</xdr:rowOff>
    </xdr:from>
    <xdr:to>
      <xdr:col>1</xdr:col>
      <xdr:colOff>89858</xdr:colOff>
      <xdr:row>2</xdr:row>
      <xdr:rowOff>27342</xdr:rowOff>
    </xdr:to>
    <xdr:pic>
      <xdr:nvPicPr>
        <xdr:cNvPr id="5" name="Image 1" descr="bloc-marque_2"/>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35944" y="0"/>
          <a:ext cx="1437735" cy="6024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52552</xdr:colOff>
      <xdr:row>0</xdr:row>
      <xdr:rowOff>0</xdr:rowOff>
    </xdr:from>
    <xdr:to>
      <xdr:col>6</xdr:col>
      <xdr:colOff>374431</xdr:colOff>
      <xdr:row>1</xdr:row>
      <xdr:rowOff>6569</xdr:rowOff>
    </xdr:to>
    <xdr:pic>
      <xdr:nvPicPr>
        <xdr:cNvPr id="1097" name="Picture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90138" y="0"/>
          <a:ext cx="972207" cy="6240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161925</xdr:colOff>
      <xdr:row>0</xdr:row>
      <xdr:rowOff>57150</xdr:rowOff>
    </xdr:from>
    <xdr:to>
      <xdr:col>1</xdr:col>
      <xdr:colOff>1724025</xdr:colOff>
      <xdr:row>0</xdr:row>
      <xdr:rowOff>581025</xdr:rowOff>
    </xdr:to>
    <xdr:pic>
      <xdr:nvPicPr>
        <xdr:cNvPr id="1098" name="Image 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1925" y="57150"/>
          <a:ext cx="1933575"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552450</xdr:colOff>
      <xdr:row>0</xdr:row>
      <xdr:rowOff>152400</xdr:rowOff>
    </xdr:from>
    <xdr:to>
      <xdr:col>4</xdr:col>
      <xdr:colOff>1314450</xdr:colOff>
      <xdr:row>0</xdr:row>
      <xdr:rowOff>561975</xdr:rowOff>
    </xdr:to>
    <xdr:pic>
      <xdr:nvPicPr>
        <xdr:cNvPr id="2097" name="Picture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58050" y="152400"/>
          <a:ext cx="762000" cy="409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238125</xdr:colOff>
      <xdr:row>0</xdr:row>
      <xdr:rowOff>57150</xdr:rowOff>
    </xdr:from>
    <xdr:to>
      <xdr:col>1</xdr:col>
      <xdr:colOff>1819275</xdr:colOff>
      <xdr:row>0</xdr:row>
      <xdr:rowOff>552450</xdr:rowOff>
    </xdr:to>
    <xdr:pic>
      <xdr:nvPicPr>
        <xdr:cNvPr id="2098" name="Image 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57200" y="57150"/>
          <a:ext cx="1581150"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866775</xdr:colOff>
      <xdr:row>0</xdr:row>
      <xdr:rowOff>171450</xdr:rowOff>
    </xdr:from>
    <xdr:to>
      <xdr:col>4</xdr:col>
      <xdr:colOff>1943100</xdr:colOff>
      <xdr:row>0</xdr:row>
      <xdr:rowOff>581025</xdr:rowOff>
    </xdr:to>
    <xdr:pic>
      <xdr:nvPicPr>
        <xdr:cNvPr id="4145" name="Picture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439275" y="171450"/>
          <a:ext cx="1076325" cy="409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266700</xdr:colOff>
      <xdr:row>0</xdr:row>
      <xdr:rowOff>57150</xdr:rowOff>
    </xdr:from>
    <xdr:to>
      <xdr:col>1</xdr:col>
      <xdr:colOff>1924050</xdr:colOff>
      <xdr:row>1</xdr:row>
      <xdr:rowOff>0</xdr:rowOff>
    </xdr:to>
    <xdr:pic>
      <xdr:nvPicPr>
        <xdr:cNvPr id="4146" name="Image 8"/>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66725" y="57150"/>
          <a:ext cx="1657350"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4</xdr:col>
      <xdr:colOff>1019175</xdr:colOff>
      <xdr:row>0</xdr:row>
      <xdr:rowOff>57150</xdr:rowOff>
    </xdr:from>
    <xdr:to>
      <xdr:col>5</xdr:col>
      <xdr:colOff>757604</xdr:colOff>
      <xdr:row>0</xdr:row>
      <xdr:rowOff>590550</xdr:rowOff>
    </xdr:to>
    <xdr:pic>
      <xdr:nvPicPr>
        <xdr:cNvPr id="3121" name="Picture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24775" y="57150"/>
          <a:ext cx="106680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142875</xdr:colOff>
      <xdr:row>0</xdr:row>
      <xdr:rowOff>57150</xdr:rowOff>
    </xdr:from>
    <xdr:to>
      <xdr:col>1</xdr:col>
      <xdr:colOff>1924050</xdr:colOff>
      <xdr:row>0</xdr:row>
      <xdr:rowOff>619125</xdr:rowOff>
    </xdr:to>
    <xdr:pic>
      <xdr:nvPicPr>
        <xdr:cNvPr id="3122" name="Image 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61950" y="57150"/>
          <a:ext cx="17811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travail-emploi.gouv.fr/" TargetMode="External"/><Relationship Id="rId2" Type="http://schemas.openxmlformats.org/officeDocument/2006/relationships/hyperlink" Target="http://www.ega-pro.femmes.gouv.fr/" TargetMode="External"/><Relationship Id="rId1" Type="http://schemas.openxmlformats.org/officeDocument/2006/relationships/hyperlink" Target="http://www.legifrance.gouv.fr/affichTexte.do?cidTexte=LEGITEXT000019861517&amp;dateTexte=20141117"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74"/>
  <sheetViews>
    <sheetView tabSelected="1" zoomScale="106" zoomScaleNormal="106" workbookViewId="0">
      <selection activeCell="B4" sqref="B4:G4"/>
    </sheetView>
  </sheetViews>
  <sheetFormatPr baseColWidth="10" defaultRowHeight="15" x14ac:dyDescent="0.25"/>
  <cols>
    <col min="1" max="1" width="20.7109375" customWidth="1"/>
    <col min="2" max="2" width="11.140625" customWidth="1"/>
    <col min="3" max="3" width="14" customWidth="1"/>
    <col min="4" max="4" width="10.42578125" customWidth="1"/>
    <col min="5" max="5" width="17.7109375" customWidth="1"/>
    <col min="6" max="6" width="14" customWidth="1"/>
    <col min="7" max="7" width="23" customWidth="1"/>
    <col min="8" max="8" width="4.42578125" bestFit="1" customWidth="1"/>
    <col min="9" max="9" width="19.140625" bestFit="1" customWidth="1"/>
  </cols>
  <sheetData>
    <row r="1" spans="1:7" ht="6" customHeight="1" x14ac:dyDescent="0.25"/>
    <row r="2" spans="1:7" ht="39.75" customHeight="1" x14ac:dyDescent="0.25">
      <c r="B2" s="506" t="s">
        <v>284</v>
      </c>
      <c r="C2" s="506"/>
      <c r="D2" s="506"/>
      <c r="E2" s="506"/>
    </row>
    <row r="3" spans="1:7" ht="8.25" customHeight="1" x14ac:dyDescent="0.25">
      <c r="A3" s="262" t="s">
        <v>165</v>
      </c>
    </row>
    <row r="4" spans="1:7" ht="12.75" customHeight="1" x14ac:dyDescent="0.25">
      <c r="A4" s="270" t="s">
        <v>144</v>
      </c>
      <c r="B4" s="468" t="s">
        <v>297</v>
      </c>
      <c r="C4" s="468"/>
      <c r="D4" s="468"/>
      <c r="E4" s="468"/>
      <c r="F4" s="468"/>
      <c r="G4" s="468"/>
    </row>
    <row r="5" spans="1:7" ht="22.5" customHeight="1" x14ac:dyDescent="0.25">
      <c r="A5" s="270" t="s">
        <v>247</v>
      </c>
      <c r="B5" s="482" t="s">
        <v>298</v>
      </c>
      <c r="C5" s="482"/>
      <c r="D5" s="482"/>
      <c r="E5" s="482"/>
      <c r="F5" s="482"/>
      <c r="G5" s="482"/>
    </row>
    <row r="6" spans="1:7" ht="15.75" x14ac:dyDescent="0.25">
      <c r="A6" s="271" t="s">
        <v>166</v>
      </c>
      <c r="B6" s="480"/>
      <c r="C6" s="480"/>
      <c r="D6" s="480"/>
      <c r="E6" s="480"/>
      <c r="F6" s="480"/>
      <c r="G6" s="480"/>
    </row>
    <row r="7" spans="1:7" ht="13.5" customHeight="1" x14ac:dyDescent="0.25">
      <c r="A7" s="271" t="s">
        <v>249</v>
      </c>
      <c r="B7" s="481"/>
      <c r="C7" s="481"/>
      <c r="D7" s="481"/>
      <c r="E7" s="272" t="s">
        <v>250</v>
      </c>
      <c r="F7" s="481"/>
      <c r="G7" s="481"/>
    </row>
    <row r="8" spans="1:7" ht="12" customHeight="1" x14ac:dyDescent="0.25">
      <c r="A8" s="271" t="s">
        <v>167</v>
      </c>
      <c r="B8" s="481"/>
      <c r="C8" s="481"/>
      <c r="D8" s="481"/>
      <c r="E8" s="481"/>
      <c r="F8" s="481"/>
      <c r="G8" s="481"/>
    </row>
    <row r="9" spans="1:7" ht="18.75" x14ac:dyDescent="0.25">
      <c r="A9" s="474" t="s">
        <v>168</v>
      </c>
      <c r="B9" s="474"/>
      <c r="C9" s="474"/>
      <c r="D9" s="474"/>
      <c r="E9" s="474"/>
      <c r="F9" s="474"/>
      <c r="G9" s="474"/>
    </row>
    <row r="10" spans="1:7" ht="18.75" x14ac:dyDescent="0.25">
      <c r="A10" s="474" t="s">
        <v>169</v>
      </c>
      <c r="B10" s="474"/>
      <c r="C10" s="474"/>
      <c r="D10" s="474"/>
      <c r="E10" s="474"/>
      <c r="F10" s="474"/>
      <c r="G10" s="474"/>
    </row>
    <row r="11" spans="1:7" ht="16.5" customHeight="1" x14ac:dyDescent="0.25">
      <c r="A11" s="474" t="s">
        <v>170</v>
      </c>
      <c r="B11" s="474"/>
      <c r="C11" s="474"/>
      <c r="D11" s="474"/>
      <c r="E11" s="474"/>
      <c r="F11" s="474"/>
      <c r="G11" s="474"/>
    </row>
    <row r="12" spans="1:7" ht="13.5" customHeight="1" x14ac:dyDescent="0.25">
      <c r="A12" s="507" t="s">
        <v>171</v>
      </c>
      <c r="B12" s="483"/>
      <c r="C12" s="483"/>
      <c r="D12" s="483"/>
      <c r="E12" s="483"/>
      <c r="F12" s="483"/>
      <c r="G12" s="483"/>
    </row>
    <row r="13" spans="1:7" ht="49.5" customHeight="1" x14ac:dyDescent="0.25">
      <c r="A13" s="454" t="s">
        <v>172</v>
      </c>
      <c r="B13" s="454"/>
      <c r="C13" s="454"/>
      <c r="D13" s="454"/>
      <c r="E13" s="454"/>
      <c r="F13" s="454"/>
      <c r="G13" s="454"/>
    </row>
    <row r="14" spans="1:7" ht="33" customHeight="1" x14ac:dyDescent="0.25">
      <c r="A14" s="454" t="s">
        <v>173</v>
      </c>
      <c r="B14" s="454"/>
      <c r="C14" s="454"/>
      <c r="D14" s="454"/>
      <c r="E14" s="454"/>
      <c r="F14" s="454"/>
      <c r="G14" s="454"/>
    </row>
    <row r="15" spans="1:7" ht="31.5" customHeight="1" x14ac:dyDescent="0.25">
      <c r="A15" s="454" t="s">
        <v>174</v>
      </c>
      <c r="B15" s="484"/>
      <c r="C15" s="484"/>
      <c r="D15" s="484"/>
      <c r="E15" s="484"/>
      <c r="F15" s="484"/>
      <c r="G15" s="484"/>
    </row>
    <row r="16" spans="1:7" ht="48.75" customHeight="1" x14ac:dyDescent="0.25">
      <c r="A16" s="454" t="s">
        <v>175</v>
      </c>
      <c r="B16" s="485"/>
      <c r="C16" s="485"/>
      <c r="D16" s="485"/>
      <c r="E16" s="485"/>
      <c r="F16" s="485"/>
      <c r="G16" s="485"/>
    </row>
    <row r="17" spans="1:7" ht="66" customHeight="1" x14ac:dyDescent="0.25">
      <c r="A17" s="486" t="s">
        <v>261</v>
      </c>
      <c r="B17" s="486"/>
      <c r="C17" s="486"/>
      <c r="D17" s="486"/>
      <c r="E17" s="486"/>
      <c r="F17" s="486"/>
      <c r="G17" s="486"/>
    </row>
    <row r="18" spans="1:7" ht="37.5" customHeight="1" x14ac:dyDescent="0.25">
      <c r="A18" s="454" t="s">
        <v>262</v>
      </c>
      <c r="B18" s="454"/>
      <c r="C18" s="454"/>
      <c r="D18" s="454"/>
      <c r="E18" s="454"/>
      <c r="F18" s="454"/>
      <c r="G18" s="454"/>
    </row>
    <row r="19" spans="1:7" ht="34.5" customHeight="1" x14ac:dyDescent="0.25">
      <c r="A19" s="487" t="s">
        <v>263</v>
      </c>
      <c r="B19" s="487"/>
      <c r="C19" s="487"/>
      <c r="D19" s="487"/>
      <c r="E19" s="487"/>
      <c r="F19" s="487"/>
      <c r="G19" s="487"/>
    </row>
    <row r="20" spans="1:7" x14ac:dyDescent="0.25">
      <c r="A20" s="510" t="s">
        <v>264</v>
      </c>
      <c r="B20" s="510"/>
      <c r="C20" s="510"/>
      <c r="D20" s="510"/>
      <c r="E20" s="510"/>
      <c r="F20" s="510"/>
      <c r="G20" s="510"/>
    </row>
    <row r="21" spans="1:7" ht="20.25" customHeight="1" x14ac:dyDescent="0.25">
      <c r="A21" s="509" t="s">
        <v>265</v>
      </c>
      <c r="B21" s="509"/>
      <c r="C21" s="509"/>
      <c r="D21" s="509"/>
      <c r="E21" s="509"/>
      <c r="F21" s="509"/>
      <c r="G21" s="509"/>
    </row>
    <row r="22" spans="1:7" x14ac:dyDescent="0.25">
      <c r="A22" s="509" t="s">
        <v>266</v>
      </c>
      <c r="B22" s="509"/>
      <c r="C22" s="509"/>
      <c r="D22" s="509"/>
      <c r="E22" s="509"/>
      <c r="F22" s="509"/>
      <c r="G22" s="509"/>
    </row>
    <row r="23" spans="1:7" x14ac:dyDescent="0.25">
      <c r="A23" s="350" t="s">
        <v>176</v>
      </c>
      <c r="B23" s="349"/>
      <c r="C23" s="349"/>
      <c r="D23" s="349"/>
      <c r="E23" s="349"/>
      <c r="F23" s="349"/>
      <c r="G23" s="349"/>
    </row>
    <row r="24" spans="1:7" ht="34.5" customHeight="1" x14ac:dyDescent="0.25">
      <c r="A24" s="485" t="s">
        <v>267</v>
      </c>
      <c r="B24" s="485"/>
      <c r="C24" s="485"/>
      <c r="D24" s="485"/>
      <c r="E24" s="485"/>
      <c r="F24" s="485"/>
      <c r="G24" s="485"/>
    </row>
    <row r="25" spans="1:7" x14ac:dyDescent="0.25">
      <c r="A25" s="485" t="s">
        <v>268</v>
      </c>
      <c r="B25" s="485"/>
      <c r="C25" s="485"/>
      <c r="D25" s="485"/>
      <c r="E25" s="485"/>
      <c r="F25" s="485"/>
      <c r="G25" s="485"/>
    </row>
    <row r="26" spans="1:7" ht="19.5" customHeight="1" x14ac:dyDescent="0.25">
      <c r="A26" s="485" t="s">
        <v>269</v>
      </c>
      <c r="B26" s="485"/>
      <c r="C26" s="485"/>
      <c r="D26" s="485"/>
      <c r="E26" s="485"/>
      <c r="F26" s="485"/>
      <c r="G26" s="485"/>
    </row>
    <row r="27" spans="1:7" x14ac:dyDescent="0.25">
      <c r="A27" s="471" t="s">
        <v>177</v>
      </c>
      <c r="B27" s="471"/>
      <c r="C27" s="471"/>
      <c r="D27" s="471"/>
      <c r="E27" s="471"/>
      <c r="F27" s="471"/>
      <c r="G27" s="471"/>
    </row>
    <row r="28" spans="1:7" ht="36" customHeight="1" x14ac:dyDescent="0.25">
      <c r="A28" s="508" t="s">
        <v>270</v>
      </c>
      <c r="B28" s="508"/>
      <c r="C28" s="508"/>
      <c r="D28" s="508"/>
      <c r="E28" s="508"/>
      <c r="F28" s="508"/>
      <c r="G28" s="508"/>
    </row>
    <row r="29" spans="1:7" ht="22.5" customHeight="1" x14ac:dyDescent="0.25">
      <c r="A29" s="336"/>
      <c r="B29" s="336"/>
      <c r="C29" s="336"/>
      <c r="D29" s="336"/>
      <c r="E29" s="336"/>
      <c r="F29" s="336"/>
      <c r="G29" s="336"/>
    </row>
    <row r="30" spans="1:7" ht="31.5" customHeight="1" x14ac:dyDescent="0.25">
      <c r="A30" s="490" t="s">
        <v>178</v>
      </c>
      <c r="B30" s="490"/>
      <c r="C30" s="490"/>
      <c r="D30" s="490"/>
      <c r="E30" s="490"/>
      <c r="F30" s="490"/>
      <c r="G30" s="490"/>
    </row>
    <row r="31" spans="1:7" ht="3.75" customHeight="1" x14ac:dyDescent="0.25">
      <c r="A31" s="275"/>
      <c r="B31" s="274"/>
      <c r="C31" s="274"/>
      <c r="D31" s="274"/>
      <c r="E31" s="274"/>
      <c r="F31" s="274"/>
      <c r="G31" s="274"/>
    </row>
    <row r="32" spans="1:7" ht="22.5" customHeight="1" x14ac:dyDescent="0.25">
      <c r="A32" s="483" t="s">
        <v>0</v>
      </c>
      <c r="B32" s="483"/>
      <c r="C32" s="483"/>
      <c r="D32" s="483"/>
      <c r="E32" s="483"/>
      <c r="F32" s="483"/>
      <c r="G32" s="483"/>
    </row>
    <row r="33" spans="1:8" ht="13.5" customHeight="1" x14ac:dyDescent="0.25">
      <c r="A33" s="285" t="s">
        <v>271</v>
      </c>
      <c r="B33" s="274"/>
      <c r="C33" s="274"/>
      <c r="D33" s="274"/>
      <c r="E33" s="274"/>
      <c r="F33" s="274"/>
      <c r="G33" s="274"/>
    </row>
    <row r="34" spans="1:8" ht="9.75" customHeight="1" x14ac:dyDescent="0.25">
      <c r="A34" s="337" t="s">
        <v>179</v>
      </c>
      <c r="B34" s="280" t="s">
        <v>180</v>
      </c>
      <c r="C34" s="283"/>
      <c r="D34" s="337" t="s">
        <v>179</v>
      </c>
      <c r="E34" s="280" t="s">
        <v>181</v>
      </c>
      <c r="F34" s="280"/>
      <c r="G34" s="274"/>
    </row>
    <row r="35" spans="1:8" ht="22.5" customHeight="1" x14ac:dyDescent="0.25">
      <c r="A35" s="338" t="s">
        <v>179</v>
      </c>
      <c r="B35" s="289" t="s">
        <v>182</v>
      </c>
      <c r="C35" s="283"/>
      <c r="D35" s="337" t="s">
        <v>179</v>
      </c>
      <c r="E35" s="475" t="s">
        <v>183</v>
      </c>
      <c r="F35" s="475"/>
      <c r="G35" s="475"/>
    </row>
    <row r="36" spans="1:8" ht="9.75" customHeight="1" x14ac:dyDescent="0.25">
      <c r="A36" s="282" t="s">
        <v>179</v>
      </c>
      <c r="B36" s="280" t="s">
        <v>184</v>
      </c>
      <c r="C36" s="283"/>
      <c r="D36" s="283"/>
      <c r="E36" s="284"/>
      <c r="F36" s="283"/>
      <c r="G36" s="283"/>
    </row>
    <row r="37" spans="1:8" ht="15" customHeight="1" thickBot="1" x14ac:dyDescent="0.3">
      <c r="A37" s="470" t="s">
        <v>296</v>
      </c>
      <c r="B37" s="470"/>
      <c r="C37" s="470"/>
      <c r="D37" s="470"/>
      <c r="E37" s="470"/>
      <c r="F37" s="470"/>
      <c r="G37" s="470"/>
    </row>
    <row r="38" spans="1:8" ht="39.75" customHeight="1" thickBot="1" x14ac:dyDescent="0.3">
      <c r="A38" s="299" t="s">
        <v>185</v>
      </c>
      <c r="B38" s="300" t="s">
        <v>186</v>
      </c>
      <c r="C38" s="301" t="s">
        <v>187</v>
      </c>
      <c r="D38" s="302" t="s">
        <v>188</v>
      </c>
      <c r="E38" s="303" t="s">
        <v>181</v>
      </c>
      <c r="F38" s="304" t="s">
        <v>189</v>
      </c>
      <c r="G38" s="305" t="s">
        <v>190</v>
      </c>
    </row>
    <row r="39" spans="1:8" ht="12" customHeight="1" thickBot="1" x14ac:dyDescent="0.3">
      <c r="A39" s="290" t="s">
        <v>191</v>
      </c>
      <c r="B39" s="291">
        <f>B41*31.6%</f>
        <v>37690.9</v>
      </c>
      <c r="C39" s="291">
        <f>C41*28.7%</f>
        <v>79870.95199999999</v>
      </c>
      <c r="D39" s="291">
        <f>D41*10.4%</f>
        <v>17319.536</v>
      </c>
      <c r="E39" s="291">
        <f>E41*47.4%</f>
        <v>457367.33999999997</v>
      </c>
      <c r="F39" s="291">
        <f>F41*68.4%</f>
        <v>537920.85600000003</v>
      </c>
      <c r="G39" s="292">
        <f>G41*48.8%</f>
        <v>1129938.6240000001</v>
      </c>
      <c r="H39" s="391"/>
    </row>
    <row r="40" spans="1:8" ht="14.25" customHeight="1" thickBot="1" x14ac:dyDescent="0.3">
      <c r="A40" s="290" t="s">
        <v>192</v>
      </c>
      <c r="B40" s="291">
        <f t="shared" ref="B40:G40" si="0">B41-B39</f>
        <v>81584.100000000006</v>
      </c>
      <c r="C40" s="291">
        <f t="shared" si="0"/>
        <v>198425.04800000001</v>
      </c>
      <c r="D40" s="291">
        <f t="shared" si="0"/>
        <v>149214.46400000001</v>
      </c>
      <c r="E40" s="291">
        <f t="shared" si="0"/>
        <v>507542.66000000003</v>
      </c>
      <c r="F40" s="291">
        <f t="shared" si="0"/>
        <v>248513.14399999997</v>
      </c>
      <c r="G40" s="292">
        <f t="shared" si="0"/>
        <v>1185509.3759999999</v>
      </c>
      <c r="H40" s="391"/>
    </row>
    <row r="41" spans="1:8" ht="13.5" customHeight="1" thickBot="1" x14ac:dyDescent="0.3">
      <c r="A41" s="290" t="s">
        <v>7</v>
      </c>
      <c r="B41" s="291">
        <v>119275</v>
      </c>
      <c r="C41" s="291">
        <v>278296</v>
      </c>
      <c r="D41" s="291">
        <v>166534</v>
      </c>
      <c r="E41" s="291">
        <v>964910</v>
      </c>
      <c r="F41" s="291">
        <v>786434</v>
      </c>
      <c r="G41" s="292">
        <v>2315448</v>
      </c>
      <c r="H41" s="391"/>
    </row>
    <row r="42" spans="1:8" ht="12" customHeight="1" thickBot="1" x14ac:dyDescent="0.3">
      <c r="A42" s="290" t="s">
        <v>193</v>
      </c>
      <c r="B42" s="293">
        <f>B39/B41</f>
        <v>0.316</v>
      </c>
      <c r="C42" s="294">
        <f>C39/C41</f>
        <v>0.28699999999999998</v>
      </c>
      <c r="D42" s="295">
        <f>D39/D41</f>
        <v>0.104</v>
      </c>
      <c r="E42" s="296">
        <v>0.48</v>
      </c>
      <c r="F42" s="297">
        <f>F39/F41</f>
        <v>0.68400000000000005</v>
      </c>
      <c r="G42" s="298">
        <f>G39/G41</f>
        <v>0.48800000000000004</v>
      </c>
      <c r="H42" s="392"/>
    </row>
    <row r="43" spans="1:8" ht="13.5" customHeight="1" thickBot="1" x14ac:dyDescent="0.3">
      <c r="A43" s="290" t="s">
        <v>194</v>
      </c>
      <c r="B43" s="293">
        <f>B40/B41</f>
        <v>0.68400000000000005</v>
      </c>
      <c r="C43" s="294">
        <f>C40/C41</f>
        <v>0.71300000000000008</v>
      </c>
      <c r="D43" s="295">
        <f>D40/D41</f>
        <v>0.89600000000000002</v>
      </c>
      <c r="E43" s="296">
        <v>0.52</v>
      </c>
      <c r="F43" s="297">
        <f>F40/F41</f>
        <v>0.31599999999999995</v>
      </c>
      <c r="G43" s="298">
        <f>G40/G41</f>
        <v>0.51200000000000001</v>
      </c>
    </row>
    <row r="44" spans="1:8" s="393" customFormat="1" ht="13.5" customHeight="1" x14ac:dyDescent="0.2">
      <c r="A44" s="393" t="s">
        <v>295</v>
      </c>
      <c r="B44" s="394"/>
      <c r="C44" s="394"/>
      <c r="D44" s="394"/>
      <c r="E44" s="394"/>
      <c r="F44" s="394"/>
      <c r="G44" s="394"/>
    </row>
    <row r="45" spans="1:8" ht="15.75" thickBot="1" x14ac:dyDescent="0.3">
      <c r="A45" s="278" t="s">
        <v>272</v>
      </c>
      <c r="B45" s="274"/>
      <c r="C45" s="274"/>
      <c r="D45" s="274"/>
      <c r="E45" s="274"/>
      <c r="F45" s="274"/>
      <c r="G45" s="274"/>
    </row>
    <row r="46" spans="1:8" ht="13.5" customHeight="1" thickBot="1" x14ac:dyDescent="0.3">
      <c r="A46" s="344" t="s">
        <v>273</v>
      </c>
      <c r="B46" s="345"/>
      <c r="C46" s="429">
        <v>8778</v>
      </c>
      <c r="D46" s="428"/>
      <c r="E46" s="345"/>
      <c r="F46" s="345"/>
      <c r="G46" s="346"/>
    </row>
    <row r="47" spans="1:8" ht="12" customHeight="1" thickBot="1" x14ac:dyDescent="0.3">
      <c r="A47" s="347" t="s">
        <v>274</v>
      </c>
      <c r="B47" s="345"/>
      <c r="C47" s="428"/>
      <c r="D47" s="429">
        <v>5079</v>
      </c>
      <c r="E47" s="348" t="s">
        <v>195</v>
      </c>
      <c r="F47" s="341">
        <f>D47/C46</f>
        <v>0.57860560492139435</v>
      </c>
      <c r="G47" s="346"/>
    </row>
    <row r="48" spans="1:8" ht="13.5" customHeight="1" thickBot="1" x14ac:dyDescent="0.3">
      <c r="A48" s="347" t="s">
        <v>275</v>
      </c>
      <c r="B48" s="345"/>
      <c r="C48" s="428"/>
      <c r="D48" s="429">
        <v>3699</v>
      </c>
      <c r="E48" s="348" t="s">
        <v>195</v>
      </c>
      <c r="F48" s="341">
        <f>D48/C46</f>
        <v>0.4213943950786056</v>
      </c>
      <c r="G48" s="346"/>
    </row>
    <row r="49" spans="1:8" ht="35.25" customHeight="1" x14ac:dyDescent="0.25">
      <c r="A49" s="469" t="s">
        <v>196</v>
      </c>
      <c r="B49" s="469"/>
      <c r="C49" s="469"/>
      <c r="D49" s="469"/>
      <c r="E49" s="469"/>
      <c r="F49" s="469"/>
      <c r="G49" s="469"/>
    </row>
    <row r="50" spans="1:8" s="263" customFormat="1" ht="27" customHeight="1" x14ac:dyDescent="0.2">
      <c r="A50" s="471" t="s">
        <v>197</v>
      </c>
      <c r="B50" s="471"/>
      <c r="C50" s="471"/>
      <c r="D50" s="471"/>
      <c r="E50" s="471"/>
      <c r="F50" s="471"/>
      <c r="G50" s="471"/>
    </row>
    <row r="51" spans="1:8" ht="12" customHeight="1" x14ac:dyDescent="0.25">
      <c r="A51" s="343" t="s">
        <v>179</v>
      </c>
      <c r="B51" s="280" t="s">
        <v>198</v>
      </c>
      <c r="C51" s="306"/>
      <c r="D51" s="288"/>
      <c r="E51" s="274"/>
      <c r="F51" s="274"/>
      <c r="G51" s="274"/>
    </row>
    <row r="52" spans="1:8" ht="12" customHeight="1" x14ac:dyDescent="0.25">
      <c r="A52" s="343" t="s">
        <v>299</v>
      </c>
      <c r="B52" s="280" t="s">
        <v>199</v>
      </c>
      <c r="C52" s="306"/>
      <c r="D52" s="288"/>
      <c r="E52" s="274"/>
      <c r="F52" s="274"/>
      <c r="G52" s="274"/>
    </row>
    <row r="53" spans="1:8" ht="13.5" customHeight="1" x14ac:dyDescent="0.25">
      <c r="A53" s="343" t="s">
        <v>179</v>
      </c>
      <c r="B53" s="280" t="s">
        <v>200</v>
      </c>
      <c r="C53" s="306"/>
      <c r="D53" s="288"/>
      <c r="E53" s="274"/>
      <c r="F53" s="274"/>
      <c r="G53" s="274"/>
    </row>
    <row r="54" spans="1:8" ht="13.5" customHeight="1" x14ac:dyDescent="0.25">
      <c r="A54" s="343" t="s">
        <v>179</v>
      </c>
      <c r="B54" s="280" t="s">
        <v>201</v>
      </c>
      <c r="C54" s="306"/>
      <c r="D54" s="288"/>
      <c r="E54" s="274"/>
      <c r="F54" s="274"/>
      <c r="G54" s="274"/>
    </row>
    <row r="55" spans="1:8" ht="11.25" customHeight="1" x14ac:dyDescent="0.25">
      <c r="A55" s="343" t="s">
        <v>179</v>
      </c>
      <c r="B55" s="280" t="s">
        <v>202</v>
      </c>
      <c r="C55" s="306"/>
      <c r="D55" s="288"/>
      <c r="E55" s="274"/>
      <c r="F55" s="274"/>
      <c r="G55" s="274"/>
    </row>
    <row r="56" spans="1:8" ht="27.75" customHeight="1" x14ac:dyDescent="0.25">
      <c r="A56" s="472" t="s">
        <v>276</v>
      </c>
      <c r="B56" s="472"/>
      <c r="C56" s="472"/>
      <c r="D56" s="472"/>
      <c r="E56" s="472"/>
      <c r="F56" s="472"/>
      <c r="G56" s="472"/>
    </row>
    <row r="57" spans="1:8" ht="15" customHeight="1" x14ac:dyDescent="0.25">
      <c r="A57" s="473" t="s">
        <v>203</v>
      </c>
      <c r="B57" s="473"/>
      <c r="C57" s="473"/>
      <c r="D57" s="473"/>
      <c r="E57" s="476" t="s">
        <v>204</v>
      </c>
      <c r="F57" s="477" t="s">
        <v>205</v>
      </c>
      <c r="G57" s="478" t="s">
        <v>206</v>
      </c>
    </row>
    <row r="58" spans="1:8" ht="30" customHeight="1" x14ac:dyDescent="0.25">
      <c r="A58" s="473"/>
      <c r="B58" s="473"/>
      <c r="C58" s="473"/>
      <c r="D58" s="473"/>
      <c r="E58" s="476"/>
      <c r="F58" s="477"/>
      <c r="G58" s="479"/>
      <c r="H58" s="352"/>
    </row>
    <row r="59" spans="1:8" ht="12" customHeight="1" x14ac:dyDescent="0.25">
      <c r="A59" s="436" t="s">
        <v>207</v>
      </c>
      <c r="B59" s="437"/>
      <c r="C59" s="437"/>
      <c r="D59" s="438"/>
      <c r="E59" s="354">
        <v>1</v>
      </c>
      <c r="F59" s="354">
        <v>1</v>
      </c>
      <c r="G59" s="354">
        <v>1</v>
      </c>
      <c r="H59" s="352"/>
    </row>
    <row r="60" spans="1:8" ht="48" customHeight="1" x14ac:dyDescent="0.25">
      <c r="A60" s="436" t="s">
        <v>285</v>
      </c>
      <c r="B60" s="437"/>
      <c r="C60" s="437"/>
      <c r="D60" s="438"/>
      <c r="E60" s="354">
        <v>0</v>
      </c>
      <c r="F60" s="354">
        <v>0</v>
      </c>
      <c r="G60" s="354">
        <v>0</v>
      </c>
      <c r="H60" s="352"/>
    </row>
    <row r="61" spans="1:8" ht="12" customHeight="1" x14ac:dyDescent="0.25">
      <c r="A61" s="436" t="s">
        <v>27</v>
      </c>
      <c r="B61" s="437"/>
      <c r="C61" s="437"/>
      <c r="D61" s="438"/>
      <c r="E61" s="354">
        <v>1</v>
      </c>
      <c r="F61" s="354">
        <v>1</v>
      </c>
      <c r="G61" s="354">
        <v>1</v>
      </c>
      <c r="H61" s="352"/>
    </row>
    <row r="62" spans="1:8" ht="31.15" customHeight="1" x14ac:dyDescent="0.25">
      <c r="A62" s="436" t="s">
        <v>28</v>
      </c>
      <c r="B62" s="437"/>
      <c r="C62" s="437"/>
      <c r="D62" s="438"/>
      <c r="E62" s="354">
        <v>1</v>
      </c>
      <c r="F62" s="354">
        <v>1</v>
      </c>
      <c r="G62" s="354">
        <v>0</v>
      </c>
      <c r="H62" s="352"/>
    </row>
    <row r="63" spans="1:8" ht="36" customHeight="1" x14ac:dyDescent="0.25">
      <c r="A63" s="436" t="s">
        <v>29</v>
      </c>
      <c r="B63" s="437"/>
      <c r="C63" s="437"/>
      <c r="D63" s="438"/>
      <c r="E63" s="354">
        <v>0</v>
      </c>
      <c r="F63" s="354">
        <v>0</v>
      </c>
      <c r="G63" s="354">
        <v>0</v>
      </c>
      <c r="H63" s="352"/>
    </row>
    <row r="64" spans="1:8" ht="13.5" customHeight="1" x14ac:dyDescent="0.25">
      <c r="A64" s="436" t="s">
        <v>30</v>
      </c>
      <c r="B64" s="437"/>
      <c r="C64" s="437"/>
      <c r="D64" s="438"/>
      <c r="E64" s="354">
        <v>1</v>
      </c>
      <c r="F64" s="354">
        <v>1</v>
      </c>
      <c r="G64" s="354">
        <v>0</v>
      </c>
      <c r="H64" s="352"/>
    </row>
    <row r="65" spans="1:8" ht="12" customHeight="1" x14ac:dyDescent="0.25">
      <c r="A65" s="436" t="s">
        <v>31</v>
      </c>
      <c r="B65" s="437"/>
      <c r="C65" s="437"/>
      <c r="D65" s="438"/>
      <c r="E65" s="354">
        <v>0</v>
      </c>
      <c r="F65" s="354">
        <v>1</v>
      </c>
      <c r="G65" s="354">
        <v>0</v>
      </c>
      <c r="H65" s="352"/>
    </row>
    <row r="66" spans="1:8" ht="12.75" customHeight="1" x14ac:dyDescent="0.25">
      <c r="A66" s="436" t="s">
        <v>32</v>
      </c>
      <c r="B66" s="437"/>
      <c r="C66" s="437"/>
      <c r="D66" s="438"/>
      <c r="E66" s="354">
        <v>0</v>
      </c>
      <c r="F66" s="354">
        <v>0</v>
      </c>
      <c r="G66" s="354">
        <v>0</v>
      </c>
      <c r="H66" s="352"/>
    </row>
    <row r="67" spans="1:8" ht="21" customHeight="1" x14ac:dyDescent="0.25">
      <c r="A67" s="436" t="s">
        <v>33</v>
      </c>
      <c r="B67" s="437"/>
      <c r="C67" s="437"/>
      <c r="D67" s="438"/>
      <c r="E67" s="354">
        <v>1</v>
      </c>
      <c r="F67" s="354">
        <v>0</v>
      </c>
      <c r="G67" s="354">
        <v>0</v>
      </c>
      <c r="H67" s="352"/>
    </row>
    <row r="68" spans="1:8" ht="12" customHeight="1" x14ac:dyDescent="0.25">
      <c r="A68" s="436" t="s">
        <v>34</v>
      </c>
      <c r="B68" s="437"/>
      <c r="C68" s="437"/>
      <c r="D68" s="438"/>
      <c r="E68" s="354">
        <v>0</v>
      </c>
      <c r="F68" s="354">
        <v>1</v>
      </c>
      <c r="G68" s="354">
        <v>0</v>
      </c>
      <c r="H68" s="352"/>
    </row>
    <row r="69" spans="1:8" ht="12.75" customHeight="1" x14ac:dyDescent="0.25">
      <c r="A69" s="436" t="s">
        <v>35</v>
      </c>
      <c r="B69" s="437"/>
      <c r="C69" s="437"/>
      <c r="D69" s="438"/>
      <c r="E69" s="354">
        <v>1</v>
      </c>
      <c r="F69" s="354">
        <v>1</v>
      </c>
      <c r="G69" s="354">
        <v>0</v>
      </c>
      <c r="H69" s="352"/>
    </row>
    <row r="70" spans="1:8" ht="12.75" customHeight="1" x14ac:dyDescent="0.25">
      <c r="A70" s="436" t="s">
        <v>115</v>
      </c>
      <c r="B70" s="437"/>
      <c r="C70" s="437"/>
      <c r="D70" s="438"/>
      <c r="E70" s="354">
        <v>0</v>
      </c>
      <c r="F70" s="354">
        <v>1</v>
      </c>
      <c r="G70" s="354">
        <v>0</v>
      </c>
      <c r="H70" s="352"/>
    </row>
    <row r="71" spans="1:8" ht="13.5" customHeight="1" x14ac:dyDescent="0.25">
      <c r="A71" s="436" t="s">
        <v>36</v>
      </c>
      <c r="B71" s="437"/>
      <c r="C71" s="437"/>
      <c r="D71" s="438"/>
      <c r="E71" s="354">
        <v>1</v>
      </c>
      <c r="F71" s="354">
        <v>1</v>
      </c>
      <c r="G71" s="354">
        <v>0</v>
      </c>
      <c r="H71" s="352"/>
    </row>
    <row r="72" spans="1:8" ht="11.25" customHeight="1" x14ac:dyDescent="0.25">
      <c r="A72" s="436" t="s">
        <v>37</v>
      </c>
      <c r="B72" s="437"/>
      <c r="C72" s="437"/>
      <c r="D72" s="438"/>
      <c r="E72" s="354">
        <v>1</v>
      </c>
      <c r="F72" s="354">
        <v>1</v>
      </c>
      <c r="G72" s="354">
        <v>0</v>
      </c>
      <c r="H72" s="352"/>
    </row>
    <row r="73" spans="1:8" ht="12.75" customHeight="1" x14ac:dyDescent="0.25">
      <c r="A73" s="436" t="s">
        <v>38</v>
      </c>
      <c r="B73" s="437"/>
      <c r="C73" s="437"/>
      <c r="D73" s="438"/>
      <c r="E73" s="354">
        <v>1</v>
      </c>
      <c r="F73" s="354">
        <v>1</v>
      </c>
      <c r="G73" s="354">
        <v>0</v>
      </c>
      <c r="H73" s="352"/>
    </row>
    <row r="74" spans="1:8" ht="13.5" customHeight="1" x14ac:dyDescent="0.25">
      <c r="A74" s="436" t="s">
        <v>39</v>
      </c>
      <c r="B74" s="437"/>
      <c r="C74" s="437"/>
      <c r="D74" s="438"/>
      <c r="E74" s="354">
        <v>1</v>
      </c>
      <c r="F74" s="354">
        <v>1</v>
      </c>
      <c r="G74" s="354">
        <v>0</v>
      </c>
      <c r="H74" s="352"/>
    </row>
    <row r="75" spans="1:8" ht="10.5" customHeight="1" x14ac:dyDescent="0.25">
      <c r="A75" s="436" t="s">
        <v>208</v>
      </c>
      <c r="B75" s="437"/>
      <c r="C75" s="437"/>
      <c r="D75" s="438"/>
      <c r="E75" s="354">
        <v>0</v>
      </c>
      <c r="F75" s="354">
        <v>0</v>
      </c>
      <c r="G75" s="354">
        <v>0</v>
      </c>
      <c r="H75" s="352"/>
    </row>
    <row r="76" spans="1:8" s="264" customFormat="1" ht="11.25" customHeight="1" x14ac:dyDescent="0.2">
      <c r="A76" s="450" t="s">
        <v>7</v>
      </c>
      <c r="B76" s="451"/>
      <c r="C76" s="451"/>
      <c r="D76" s="452"/>
      <c r="E76" s="395">
        <f>SUM(E59:E75)</f>
        <v>10</v>
      </c>
      <c r="F76" s="395">
        <f t="shared" ref="F76:G76" si="1">SUM(F59:F75)</f>
        <v>12</v>
      </c>
      <c r="G76" s="395">
        <f t="shared" si="1"/>
        <v>2</v>
      </c>
    </row>
    <row r="77" spans="1:8" ht="16.5" customHeight="1" x14ac:dyDescent="0.25">
      <c r="A77" s="488" t="s">
        <v>209</v>
      </c>
      <c r="B77" s="488"/>
      <c r="C77" s="488"/>
      <c r="D77" s="488"/>
      <c r="E77" s="488"/>
      <c r="F77" s="274"/>
      <c r="G77" s="274"/>
    </row>
    <row r="78" spans="1:8" s="264" customFormat="1" ht="12" customHeight="1" x14ac:dyDescent="0.2">
      <c r="A78" s="453" t="s">
        <v>210</v>
      </c>
      <c r="B78" s="453"/>
      <c r="C78" s="453"/>
      <c r="D78" s="453" t="s">
        <v>211</v>
      </c>
      <c r="E78" s="475"/>
      <c r="F78" s="475"/>
      <c r="G78" s="288"/>
    </row>
    <row r="79" spans="1:8" ht="15.75" thickBot="1" x14ac:dyDescent="0.3">
      <c r="A79" s="276" t="s">
        <v>212</v>
      </c>
      <c r="B79" s="274"/>
      <c r="C79" s="274"/>
      <c r="D79" s="274"/>
      <c r="E79" s="274"/>
      <c r="F79" s="274"/>
      <c r="G79" s="274"/>
    </row>
    <row r="80" spans="1:8" ht="40.5" customHeight="1" thickBot="1" x14ac:dyDescent="0.3">
      <c r="A80" s="455" t="s">
        <v>300</v>
      </c>
      <c r="B80" s="456"/>
      <c r="C80" s="456"/>
      <c r="D80" s="456"/>
      <c r="E80" s="456"/>
      <c r="F80" s="456"/>
      <c r="G80" s="457"/>
    </row>
    <row r="81" spans="1:10" ht="6.75" customHeight="1" x14ac:dyDescent="0.25">
      <c r="A81" s="279"/>
      <c r="B81" s="279"/>
      <c r="C81" s="279"/>
      <c r="D81" s="279"/>
      <c r="E81" s="279"/>
      <c r="F81" s="279"/>
      <c r="G81" s="279"/>
    </row>
    <row r="82" spans="1:10" ht="27" customHeight="1" x14ac:dyDescent="0.25">
      <c r="A82" s="483" t="s">
        <v>213</v>
      </c>
      <c r="B82" s="483"/>
      <c r="C82" s="483"/>
      <c r="D82" s="483"/>
      <c r="E82" s="483"/>
      <c r="F82" s="483"/>
      <c r="G82" s="483"/>
    </row>
    <row r="83" spans="1:10" ht="46.5" customHeight="1" x14ac:dyDescent="0.25">
      <c r="A83" s="454" t="s">
        <v>214</v>
      </c>
      <c r="B83" s="454"/>
      <c r="C83" s="454"/>
      <c r="D83" s="454"/>
      <c r="E83" s="454"/>
      <c r="F83" s="454"/>
      <c r="G83" s="454"/>
    </row>
    <row r="84" spans="1:10" ht="33.75" customHeight="1" x14ac:dyDescent="0.25">
      <c r="A84" s="454" t="s">
        <v>215</v>
      </c>
      <c r="B84" s="454"/>
      <c r="C84" s="454"/>
      <c r="D84" s="454"/>
      <c r="E84" s="454"/>
      <c r="F84" s="454"/>
      <c r="G84" s="454"/>
    </row>
    <row r="85" spans="1:10" ht="15.75" customHeight="1" x14ac:dyDescent="0.25">
      <c r="A85" s="453" t="s">
        <v>216</v>
      </c>
      <c r="B85" s="453"/>
      <c r="C85" s="453"/>
      <c r="D85" s="453"/>
      <c r="E85" s="453"/>
      <c r="F85" s="453"/>
      <c r="G85" s="453"/>
    </row>
    <row r="86" spans="1:10" ht="13.5" customHeight="1" thickBot="1" x14ac:dyDescent="0.3">
      <c r="A86" s="472" t="s">
        <v>277</v>
      </c>
      <c r="B86" s="472"/>
      <c r="C86" s="472"/>
      <c r="D86" s="472"/>
      <c r="E86" s="472"/>
      <c r="F86" s="472"/>
      <c r="G86" s="472"/>
    </row>
    <row r="87" spans="1:10" ht="40.5" customHeight="1" x14ac:dyDescent="0.25">
      <c r="A87" s="307" t="s">
        <v>217</v>
      </c>
      <c r="B87" s="308" t="s">
        <v>186</v>
      </c>
      <c r="C87" s="309" t="s">
        <v>187</v>
      </c>
      <c r="D87" s="310" t="s">
        <v>188</v>
      </c>
      <c r="E87" s="311" t="s">
        <v>181</v>
      </c>
      <c r="F87" s="312" t="s">
        <v>189</v>
      </c>
      <c r="G87" s="313" t="s">
        <v>190</v>
      </c>
    </row>
    <row r="88" spans="1:10" ht="12.75" customHeight="1" x14ac:dyDescent="0.25">
      <c r="A88" s="314" t="s">
        <v>218</v>
      </c>
      <c r="B88" s="315">
        <v>72691</v>
      </c>
      <c r="C88" s="315">
        <v>160843</v>
      </c>
      <c r="D88" s="315">
        <v>100684</v>
      </c>
      <c r="E88" s="315">
        <v>560755</v>
      </c>
      <c r="F88" s="315">
        <v>418128</v>
      </c>
      <c r="G88" s="316">
        <v>1313101</v>
      </c>
    </row>
    <row r="89" spans="1:10" ht="12.75" customHeight="1" x14ac:dyDescent="0.25">
      <c r="A89" s="314" t="s">
        <v>219</v>
      </c>
      <c r="B89" s="317">
        <v>154</v>
      </c>
      <c r="C89" s="315">
        <v>3309</v>
      </c>
      <c r="D89" s="317">
        <v>733</v>
      </c>
      <c r="E89" s="315">
        <v>5753</v>
      </c>
      <c r="F89" s="315">
        <v>7496</v>
      </c>
      <c r="G89" s="316">
        <v>17445</v>
      </c>
    </row>
    <row r="90" spans="1:10" ht="12.75" customHeight="1" x14ac:dyDescent="0.25">
      <c r="A90" s="318" t="s">
        <v>220</v>
      </c>
      <c r="B90" s="319">
        <v>2.0999999999999999E-3</v>
      </c>
      <c r="C90" s="320">
        <v>2.06E-2</v>
      </c>
      <c r="D90" s="321">
        <v>7.3000000000000001E-3</v>
      </c>
      <c r="E90" s="407">
        <v>1.03E-2</v>
      </c>
      <c r="F90" s="408">
        <v>1.7899999999999999E-2</v>
      </c>
      <c r="G90" s="409">
        <v>1.3299999999999999E-2</v>
      </c>
    </row>
    <row r="91" spans="1:10" ht="4.5" customHeight="1" x14ac:dyDescent="0.25">
      <c r="A91" s="318"/>
      <c r="B91" s="317"/>
      <c r="C91" s="317"/>
      <c r="D91" s="317"/>
      <c r="E91" s="317"/>
      <c r="F91" s="317"/>
      <c r="G91" s="322"/>
    </row>
    <row r="92" spans="1:10" ht="9.75" customHeight="1" x14ac:dyDescent="0.25">
      <c r="A92" s="323" t="s">
        <v>193</v>
      </c>
      <c r="B92" s="319">
        <v>8.0000000000000004E-4</v>
      </c>
      <c r="C92" s="324">
        <v>5.3E-3</v>
      </c>
      <c r="D92" s="325">
        <v>6.9999999999999999E-4</v>
      </c>
      <c r="E92" s="326">
        <v>4.8999999999999998E-3</v>
      </c>
      <c r="F92" s="327">
        <v>1.1900000000000001E-2</v>
      </c>
      <c r="G92" s="328"/>
    </row>
    <row r="93" spans="1:10" ht="13.5" customHeight="1" thickBot="1" x14ac:dyDescent="0.3">
      <c r="A93" s="329" t="s">
        <v>194</v>
      </c>
      <c r="B93" s="330">
        <v>1.2999999999999999E-3</v>
      </c>
      <c r="C93" s="331">
        <v>1.5299999999999999E-2</v>
      </c>
      <c r="D93" s="332">
        <v>6.6E-3</v>
      </c>
      <c r="E93" s="333">
        <v>5.4000000000000003E-3</v>
      </c>
      <c r="F93" s="334">
        <v>6.0000000000000001E-3</v>
      </c>
      <c r="G93" s="335"/>
    </row>
    <row r="94" spans="1:10" ht="28.5" customHeight="1" thickBot="1" x14ac:dyDescent="0.3">
      <c r="A94" s="454" t="s">
        <v>221</v>
      </c>
      <c r="B94" s="454"/>
      <c r="C94" s="454"/>
      <c r="D94" s="454"/>
      <c r="E94" s="454"/>
      <c r="F94" s="454"/>
      <c r="G94" s="454"/>
    </row>
    <row r="95" spans="1:10" ht="27.6" customHeight="1" thickBot="1" x14ac:dyDescent="0.3">
      <c r="A95" s="497" t="s">
        <v>289</v>
      </c>
      <c r="B95" s="497"/>
      <c r="C95" s="497"/>
      <c r="D95" s="498"/>
      <c r="E95" s="355">
        <v>674</v>
      </c>
      <c r="F95" s="356" t="s">
        <v>195</v>
      </c>
      <c r="G95" s="430" t="s">
        <v>305</v>
      </c>
      <c r="H95" s="432" t="s">
        <v>306</v>
      </c>
      <c r="I95" s="433" t="s">
        <v>307</v>
      </c>
      <c r="J95" s="349"/>
    </row>
    <row r="96" spans="1:10" ht="5.25" customHeight="1" thickBot="1" x14ac:dyDescent="0.3">
      <c r="A96" s="357"/>
      <c r="B96" s="358"/>
      <c r="C96" s="358"/>
      <c r="D96" s="358"/>
      <c r="E96" s="358"/>
      <c r="F96" s="358"/>
      <c r="G96" s="358"/>
      <c r="H96" s="433"/>
      <c r="I96" s="433"/>
      <c r="J96" s="349"/>
    </row>
    <row r="97" spans="1:10" ht="15.75" thickBot="1" x14ac:dyDescent="0.3">
      <c r="A97" s="359" t="s">
        <v>290</v>
      </c>
      <c r="B97" s="358"/>
      <c r="C97" s="358"/>
      <c r="D97" s="355">
        <v>413</v>
      </c>
      <c r="E97" s="435" t="s">
        <v>195</v>
      </c>
      <c r="F97" s="430">
        <f>D97/E95</f>
        <v>0.61275964391691395</v>
      </c>
      <c r="G97" s="358"/>
      <c r="H97" s="434" t="s">
        <v>308</v>
      </c>
      <c r="I97" s="433" t="s">
        <v>309</v>
      </c>
      <c r="J97" s="349"/>
    </row>
    <row r="98" spans="1:10" ht="15.75" thickBot="1" x14ac:dyDescent="0.3">
      <c r="A98" s="359" t="s">
        <v>291</v>
      </c>
      <c r="B98" s="358"/>
      <c r="C98" s="358"/>
      <c r="D98" s="355">
        <v>261</v>
      </c>
      <c r="E98" s="435" t="s">
        <v>195</v>
      </c>
      <c r="F98" s="430">
        <f>D98/E95</f>
        <v>0.38724035608308605</v>
      </c>
      <c r="G98" s="358"/>
      <c r="H98" s="431"/>
      <c r="I98" s="349"/>
      <c r="J98" s="349"/>
    </row>
    <row r="99" spans="1:10" ht="32.25" customHeight="1" x14ac:dyDescent="0.25">
      <c r="A99" s="496" t="s">
        <v>222</v>
      </c>
      <c r="B99" s="496"/>
      <c r="C99" s="496"/>
      <c r="D99" s="496"/>
      <c r="E99" s="496"/>
      <c r="F99" s="496"/>
      <c r="G99" s="496"/>
    </row>
    <row r="100" spans="1:10" ht="15" customHeight="1" x14ac:dyDescent="0.25">
      <c r="A100" s="360" t="s">
        <v>179</v>
      </c>
      <c r="B100" s="499" t="s">
        <v>198</v>
      </c>
      <c r="C100" s="499"/>
      <c r="D100" s="360" t="s">
        <v>299</v>
      </c>
      <c r="E100" s="361" t="s">
        <v>201</v>
      </c>
      <c r="F100" s="362"/>
      <c r="G100" s="362"/>
    </row>
    <row r="101" spans="1:10" ht="24.75" customHeight="1" x14ac:dyDescent="0.25">
      <c r="A101" s="360" t="s">
        <v>179</v>
      </c>
      <c r="B101" s="497" t="s">
        <v>199</v>
      </c>
      <c r="C101" s="497"/>
      <c r="D101" s="360" t="s">
        <v>179</v>
      </c>
      <c r="E101" s="361" t="s">
        <v>202</v>
      </c>
      <c r="F101" s="362"/>
      <c r="G101" s="362"/>
    </row>
    <row r="102" spans="1:10" ht="14.25" customHeight="1" x14ac:dyDescent="0.25">
      <c r="A102" s="337" t="s">
        <v>179</v>
      </c>
      <c r="B102" s="475" t="s">
        <v>200</v>
      </c>
      <c r="C102" s="475"/>
      <c r="D102" s="475"/>
      <c r="E102" s="475"/>
      <c r="F102" s="274"/>
      <c r="G102" s="274"/>
    </row>
    <row r="103" spans="1:10" ht="32.25" customHeight="1" thickBot="1" x14ac:dyDescent="0.3">
      <c r="A103" s="449" t="s">
        <v>278</v>
      </c>
      <c r="B103" s="449"/>
      <c r="C103" s="449"/>
      <c r="D103" s="449"/>
      <c r="E103" s="449"/>
      <c r="F103" s="449"/>
      <c r="G103" s="449"/>
    </row>
    <row r="104" spans="1:10" ht="15" customHeight="1" x14ac:dyDescent="0.25">
      <c r="A104" s="464" t="s">
        <v>203</v>
      </c>
      <c r="B104" s="465"/>
      <c r="C104" s="465"/>
      <c r="D104" s="465"/>
      <c r="E104" s="489" t="s">
        <v>204</v>
      </c>
      <c r="F104" s="489" t="s">
        <v>205</v>
      </c>
      <c r="G104" s="439" t="s">
        <v>223</v>
      </c>
    </row>
    <row r="105" spans="1:10" ht="43.15" customHeight="1" x14ac:dyDescent="0.25">
      <c r="A105" s="466"/>
      <c r="B105" s="467"/>
      <c r="C105" s="467"/>
      <c r="D105" s="467"/>
      <c r="E105" s="476"/>
      <c r="F105" s="476"/>
      <c r="G105" s="440"/>
      <c r="H105" s="351"/>
    </row>
    <row r="106" spans="1:10" ht="15" customHeight="1" x14ac:dyDescent="0.25">
      <c r="A106" s="446" t="s">
        <v>279</v>
      </c>
      <c r="B106" s="447"/>
      <c r="C106" s="447"/>
      <c r="D106" s="448"/>
      <c r="E106" s="354">
        <v>1</v>
      </c>
      <c r="F106" s="354">
        <v>1</v>
      </c>
      <c r="G106" s="363">
        <v>1</v>
      </c>
    </row>
    <row r="107" spans="1:10" ht="24.75" customHeight="1" x14ac:dyDescent="0.25">
      <c r="A107" s="446" t="s">
        <v>58</v>
      </c>
      <c r="B107" s="447"/>
      <c r="C107" s="447"/>
      <c r="D107" s="448"/>
      <c r="E107" s="354">
        <v>1</v>
      </c>
      <c r="F107" s="354">
        <v>1</v>
      </c>
      <c r="G107" s="363">
        <v>1</v>
      </c>
    </row>
    <row r="108" spans="1:10" ht="48.75" customHeight="1" x14ac:dyDescent="0.25">
      <c r="A108" s="446" t="s">
        <v>224</v>
      </c>
      <c r="B108" s="447"/>
      <c r="C108" s="447"/>
      <c r="D108" s="448"/>
      <c r="E108" s="354">
        <v>1</v>
      </c>
      <c r="F108" s="354">
        <v>1</v>
      </c>
      <c r="G108" s="363">
        <v>0</v>
      </c>
    </row>
    <row r="109" spans="1:10" ht="25.5" customHeight="1" x14ac:dyDescent="0.25">
      <c r="A109" s="446" t="s">
        <v>59</v>
      </c>
      <c r="B109" s="447"/>
      <c r="C109" s="447"/>
      <c r="D109" s="448"/>
      <c r="E109" s="354">
        <v>1</v>
      </c>
      <c r="F109" s="354">
        <v>1</v>
      </c>
      <c r="G109" s="363">
        <v>1</v>
      </c>
    </row>
    <row r="110" spans="1:10" ht="25.5" customHeight="1" x14ac:dyDescent="0.25">
      <c r="A110" s="446" t="s">
        <v>60</v>
      </c>
      <c r="B110" s="447"/>
      <c r="C110" s="447"/>
      <c r="D110" s="448"/>
      <c r="E110" s="354">
        <v>1</v>
      </c>
      <c r="F110" s="354">
        <v>1</v>
      </c>
      <c r="G110" s="363">
        <v>0</v>
      </c>
    </row>
    <row r="111" spans="1:10" ht="13.5" customHeight="1" x14ac:dyDescent="0.25">
      <c r="A111" s="446" t="s">
        <v>61</v>
      </c>
      <c r="B111" s="447"/>
      <c r="C111" s="447"/>
      <c r="D111" s="448"/>
      <c r="E111" s="354">
        <v>1</v>
      </c>
      <c r="F111" s="354">
        <v>1</v>
      </c>
      <c r="G111" s="363">
        <v>1</v>
      </c>
    </row>
    <row r="112" spans="1:10" ht="12.75" customHeight="1" x14ac:dyDescent="0.25">
      <c r="A112" s="446" t="s">
        <v>280</v>
      </c>
      <c r="B112" s="447"/>
      <c r="C112" s="447"/>
      <c r="D112" s="448"/>
      <c r="E112" s="354">
        <v>0</v>
      </c>
      <c r="F112" s="354">
        <v>0</v>
      </c>
      <c r="G112" s="363">
        <v>0</v>
      </c>
    </row>
    <row r="113" spans="1:7" ht="12.75" customHeight="1" x14ac:dyDescent="0.25">
      <c r="A113" s="446" t="s">
        <v>281</v>
      </c>
      <c r="B113" s="447"/>
      <c r="C113" s="447"/>
      <c r="D113" s="448"/>
      <c r="E113" s="354">
        <v>0</v>
      </c>
      <c r="F113" s="354">
        <v>0</v>
      </c>
      <c r="G113" s="363">
        <v>0</v>
      </c>
    </row>
    <row r="114" spans="1:7" ht="15" customHeight="1" x14ac:dyDescent="0.25">
      <c r="A114" s="446" t="s">
        <v>64</v>
      </c>
      <c r="B114" s="447"/>
      <c r="C114" s="447"/>
      <c r="D114" s="448"/>
      <c r="E114" s="354">
        <v>1</v>
      </c>
      <c r="F114" s="354">
        <v>1</v>
      </c>
      <c r="G114" s="363">
        <v>0</v>
      </c>
    </row>
    <row r="115" spans="1:7" ht="25.5" customHeight="1" x14ac:dyDescent="0.25">
      <c r="A115" s="446" t="s">
        <v>65</v>
      </c>
      <c r="B115" s="447"/>
      <c r="C115" s="447"/>
      <c r="D115" s="448"/>
      <c r="E115" s="354">
        <v>1</v>
      </c>
      <c r="F115" s="354">
        <v>0</v>
      </c>
      <c r="G115" s="363">
        <v>0</v>
      </c>
    </row>
    <row r="116" spans="1:7" ht="23.25" customHeight="1" x14ac:dyDescent="0.25">
      <c r="A116" s="446" t="s">
        <v>66</v>
      </c>
      <c r="B116" s="447"/>
      <c r="C116" s="447"/>
      <c r="D116" s="448"/>
      <c r="E116" s="354">
        <v>1</v>
      </c>
      <c r="F116" s="354">
        <v>1</v>
      </c>
      <c r="G116" s="363">
        <v>0</v>
      </c>
    </row>
    <row r="117" spans="1:7" ht="15" customHeight="1" x14ac:dyDescent="0.25">
      <c r="A117" s="446" t="s">
        <v>34</v>
      </c>
      <c r="B117" s="447"/>
      <c r="C117" s="447"/>
      <c r="D117" s="448"/>
      <c r="E117" s="354">
        <v>1</v>
      </c>
      <c r="F117" s="354">
        <v>1</v>
      </c>
      <c r="G117" s="363">
        <v>0</v>
      </c>
    </row>
    <row r="118" spans="1:7" ht="12" customHeight="1" x14ac:dyDescent="0.25">
      <c r="A118" s="446" t="s">
        <v>67</v>
      </c>
      <c r="B118" s="447"/>
      <c r="C118" s="447"/>
      <c r="D118" s="448"/>
      <c r="E118" s="354">
        <v>1</v>
      </c>
      <c r="F118" s="354">
        <v>1</v>
      </c>
      <c r="G118" s="363">
        <v>0</v>
      </c>
    </row>
    <row r="119" spans="1:7" ht="15" customHeight="1" x14ac:dyDescent="0.25">
      <c r="A119" s="446" t="s">
        <v>225</v>
      </c>
      <c r="B119" s="447"/>
      <c r="C119" s="447"/>
      <c r="D119" s="448"/>
      <c r="E119" s="354">
        <v>0</v>
      </c>
      <c r="F119" s="354">
        <v>0</v>
      </c>
      <c r="G119" s="363">
        <v>0</v>
      </c>
    </row>
    <row r="120" spans="1:7" ht="12.75" customHeight="1" x14ac:dyDescent="0.25">
      <c r="A120" s="446" t="s">
        <v>226</v>
      </c>
      <c r="B120" s="447"/>
      <c r="C120" s="447"/>
      <c r="D120" s="448"/>
      <c r="E120" s="354">
        <v>1</v>
      </c>
      <c r="F120" s="354">
        <v>1</v>
      </c>
      <c r="G120" s="363">
        <v>0</v>
      </c>
    </row>
    <row r="121" spans="1:7" ht="15.75" customHeight="1" x14ac:dyDescent="0.25">
      <c r="A121" s="446" t="s">
        <v>70</v>
      </c>
      <c r="B121" s="447"/>
      <c r="C121" s="447"/>
      <c r="D121" s="448"/>
      <c r="E121" s="354">
        <v>0</v>
      </c>
      <c r="F121" s="354">
        <v>0</v>
      </c>
      <c r="G121" s="363">
        <v>0</v>
      </c>
    </row>
    <row r="122" spans="1:7" ht="26.25" customHeight="1" thickBot="1" x14ac:dyDescent="0.3">
      <c r="A122" s="501" t="s">
        <v>7</v>
      </c>
      <c r="B122" s="502"/>
      <c r="C122" s="502"/>
      <c r="D122" s="502"/>
      <c r="E122" s="396">
        <f>SUM(E106:E121)</f>
        <v>12</v>
      </c>
      <c r="F122" s="396">
        <f t="shared" ref="F122:G122" si="2">SUM(F106:F121)</f>
        <v>11</v>
      </c>
      <c r="G122" s="396">
        <f t="shared" si="2"/>
        <v>4</v>
      </c>
    </row>
    <row r="123" spans="1:7" ht="9" customHeight="1" x14ac:dyDescent="0.25">
      <c r="A123" s="276"/>
      <c r="B123" s="274"/>
      <c r="C123" s="274"/>
      <c r="D123" s="274"/>
      <c r="E123" s="274"/>
      <c r="F123" s="274"/>
      <c r="G123" s="274"/>
    </row>
    <row r="124" spans="1:7" ht="31.5" customHeight="1" x14ac:dyDescent="0.25">
      <c r="A124" s="475" t="s">
        <v>227</v>
      </c>
      <c r="B124" s="475"/>
      <c r="C124" s="475"/>
      <c r="D124" s="475"/>
      <c r="E124" s="475"/>
      <c r="F124" s="475"/>
      <c r="G124" s="475"/>
    </row>
    <row r="125" spans="1:7" ht="15" customHeight="1" x14ac:dyDescent="0.25">
      <c r="A125" s="454" t="s">
        <v>282</v>
      </c>
      <c r="B125" s="454"/>
      <c r="C125" s="454"/>
      <c r="D125" s="454"/>
      <c r="E125" s="454"/>
      <c r="F125" s="454"/>
      <c r="G125" s="454"/>
    </row>
    <row r="126" spans="1:7" x14ac:dyDescent="0.25">
      <c r="A126" s="339" t="s">
        <v>179</v>
      </c>
      <c r="B126" s="461" t="s">
        <v>228</v>
      </c>
      <c r="C126" s="461"/>
      <c r="D126" s="461"/>
      <c r="E126" s="277"/>
      <c r="F126" s="274"/>
      <c r="G126" s="274"/>
    </row>
    <row r="127" spans="1:7" x14ac:dyDescent="0.25">
      <c r="A127" s="339" t="s">
        <v>179</v>
      </c>
      <c r="B127" s="286" t="s">
        <v>229</v>
      </c>
      <c r="C127" s="287"/>
      <c r="D127" s="287"/>
      <c r="E127" s="277"/>
      <c r="F127" s="274"/>
      <c r="G127" s="274"/>
    </row>
    <row r="128" spans="1:7" x14ac:dyDescent="0.25">
      <c r="A128" s="339" t="s">
        <v>179</v>
      </c>
      <c r="B128" s="286" t="s">
        <v>230</v>
      </c>
      <c r="C128" s="287"/>
      <c r="D128" s="287"/>
      <c r="E128" s="277"/>
      <c r="F128" s="274"/>
      <c r="G128" s="274"/>
    </row>
    <row r="129" spans="1:7" x14ac:dyDescent="0.25">
      <c r="A129" s="339" t="s">
        <v>299</v>
      </c>
      <c r="B129" s="286" t="s">
        <v>231</v>
      </c>
      <c r="C129" s="287"/>
      <c r="D129" s="287"/>
      <c r="E129" s="277"/>
      <c r="F129" s="274"/>
      <c r="G129" s="274"/>
    </row>
    <row r="130" spans="1:7" x14ac:dyDescent="0.25">
      <c r="A130" s="339" t="s">
        <v>179</v>
      </c>
      <c r="B130" s="286" t="s">
        <v>232</v>
      </c>
      <c r="C130" s="287"/>
      <c r="D130" s="287"/>
      <c r="E130" s="277"/>
      <c r="F130" s="274"/>
      <c r="G130" s="274"/>
    </row>
    <row r="131" spans="1:7" x14ac:dyDescent="0.25">
      <c r="A131" s="339" t="s">
        <v>179</v>
      </c>
      <c r="B131" s="462" t="s">
        <v>233</v>
      </c>
      <c r="C131" s="462"/>
      <c r="D131" s="288"/>
      <c r="E131" s="277"/>
      <c r="F131" s="274"/>
      <c r="G131" s="274"/>
    </row>
    <row r="132" spans="1:7" ht="33.75" customHeight="1" x14ac:dyDescent="0.25">
      <c r="A132" s="340" t="s">
        <v>179</v>
      </c>
      <c r="B132" s="463" t="s">
        <v>234</v>
      </c>
      <c r="C132" s="463"/>
      <c r="D132" s="463"/>
      <c r="E132" s="463"/>
      <c r="F132" s="463"/>
      <c r="G132" s="281"/>
    </row>
    <row r="133" spans="1:7" ht="45" customHeight="1" x14ac:dyDescent="0.25">
      <c r="A133" s="503" t="s">
        <v>235</v>
      </c>
      <c r="B133" s="503"/>
      <c r="C133" s="503"/>
      <c r="D133" s="503"/>
      <c r="E133" s="503"/>
      <c r="F133" s="503"/>
      <c r="G133" s="503"/>
    </row>
    <row r="134" spans="1:7" ht="27" customHeight="1" thickBot="1" x14ac:dyDescent="0.3">
      <c r="A134" s="276" t="s">
        <v>236</v>
      </c>
      <c r="B134" s="274"/>
      <c r="C134" s="274"/>
      <c r="D134" s="274"/>
      <c r="E134" s="274"/>
      <c r="F134" s="274"/>
      <c r="G134" s="274"/>
    </row>
    <row r="135" spans="1:7" ht="63.75" customHeight="1" thickBot="1" x14ac:dyDescent="0.3">
      <c r="A135" s="458" t="s">
        <v>300</v>
      </c>
      <c r="B135" s="459"/>
      <c r="C135" s="459"/>
      <c r="D135" s="459"/>
      <c r="E135" s="459"/>
      <c r="F135" s="459"/>
      <c r="G135" s="460"/>
    </row>
    <row r="136" spans="1:7" ht="54.75" customHeight="1" x14ac:dyDescent="0.25">
      <c r="A136" s="342"/>
      <c r="B136" s="342"/>
      <c r="C136" s="342"/>
      <c r="D136" s="342"/>
      <c r="E136" s="342"/>
      <c r="F136" s="342"/>
      <c r="G136" s="342"/>
    </row>
    <row r="137" spans="1:7" ht="46.5" customHeight="1" x14ac:dyDescent="0.25">
      <c r="A137" s="483" t="s">
        <v>237</v>
      </c>
      <c r="B137" s="483"/>
      <c r="C137" s="483"/>
      <c r="D137" s="483"/>
      <c r="E137" s="483"/>
      <c r="F137" s="483"/>
      <c r="G137" s="483"/>
    </row>
    <row r="138" spans="1:7" ht="48.75" customHeight="1" x14ac:dyDescent="0.25">
      <c r="A138" s="454" t="s">
        <v>238</v>
      </c>
      <c r="B138" s="454"/>
      <c r="C138" s="454"/>
      <c r="D138" s="454"/>
      <c r="E138" s="454"/>
      <c r="F138" s="454"/>
      <c r="G138" s="454"/>
    </row>
    <row r="139" spans="1:7" ht="51.75" customHeight="1" x14ac:dyDescent="0.25">
      <c r="A139" s="454" t="s">
        <v>239</v>
      </c>
      <c r="B139" s="454"/>
      <c r="C139" s="454"/>
      <c r="D139" s="454"/>
      <c r="E139" s="454"/>
      <c r="F139" s="454"/>
      <c r="G139" s="454"/>
    </row>
    <row r="140" spans="1:7" ht="37.5" customHeight="1" x14ac:dyDescent="0.25">
      <c r="A140" s="500" t="s">
        <v>240</v>
      </c>
      <c r="B140" s="500"/>
      <c r="C140" s="500"/>
      <c r="D140" s="500"/>
      <c r="E140" s="500"/>
      <c r="F140" s="500"/>
      <c r="G140" s="500"/>
    </row>
    <row r="141" spans="1:7" ht="51.75" customHeight="1" x14ac:dyDescent="0.25">
      <c r="A141" s="491" t="s">
        <v>241</v>
      </c>
      <c r="B141" s="491"/>
      <c r="C141" s="491"/>
      <c r="D141" s="491"/>
      <c r="E141" s="491"/>
      <c r="F141" s="491"/>
      <c r="G141" s="491"/>
    </row>
    <row r="142" spans="1:7" ht="3.75" customHeight="1" x14ac:dyDescent="0.25">
      <c r="A142" s="279"/>
      <c r="B142" s="279"/>
      <c r="C142" s="279"/>
      <c r="D142" s="279"/>
      <c r="E142" s="279"/>
      <c r="F142" s="279"/>
      <c r="G142" s="279"/>
    </row>
    <row r="143" spans="1:7" ht="3.75" customHeight="1" x14ac:dyDescent="0.25">
      <c r="A143" s="491" t="s">
        <v>283</v>
      </c>
      <c r="B143" s="491"/>
      <c r="C143" s="491"/>
      <c r="D143" s="491"/>
      <c r="E143" s="491"/>
      <c r="F143" s="491"/>
      <c r="G143" s="491"/>
    </row>
    <row r="144" spans="1:7" ht="15" customHeight="1" x14ac:dyDescent="0.25">
      <c r="A144" s="491" t="s">
        <v>242</v>
      </c>
      <c r="B144" s="491"/>
      <c r="C144" s="491"/>
      <c r="D144" s="491"/>
      <c r="E144" s="491"/>
      <c r="F144" s="491"/>
      <c r="G144" s="491"/>
    </row>
    <row r="145" spans="1:8" ht="13.5" customHeight="1" thickBot="1" x14ac:dyDescent="0.3">
      <c r="A145" s="492" t="s">
        <v>243</v>
      </c>
      <c r="B145" s="492"/>
      <c r="C145" s="492"/>
      <c r="D145" s="492"/>
      <c r="E145" s="492"/>
      <c r="F145" s="492"/>
      <c r="G145" s="492"/>
    </row>
    <row r="146" spans="1:8" ht="15" customHeight="1" x14ac:dyDescent="0.25">
      <c r="A146" s="493" t="s">
        <v>203</v>
      </c>
      <c r="B146" s="494"/>
      <c r="C146" s="494"/>
      <c r="D146" s="494"/>
      <c r="E146" s="441" t="s">
        <v>244</v>
      </c>
      <c r="F146" s="489" t="s">
        <v>205</v>
      </c>
      <c r="G146" s="439" t="s">
        <v>223</v>
      </c>
    </row>
    <row r="147" spans="1:8" ht="38.25" customHeight="1" x14ac:dyDescent="0.25">
      <c r="A147" s="495"/>
      <c r="B147" s="473"/>
      <c r="C147" s="473"/>
      <c r="D147" s="473"/>
      <c r="E147" s="442"/>
      <c r="F147" s="476"/>
      <c r="G147" s="440"/>
    </row>
    <row r="148" spans="1:8" ht="15" customHeight="1" x14ac:dyDescent="0.25">
      <c r="A148" s="443" t="s">
        <v>71</v>
      </c>
      <c r="B148" s="444"/>
      <c r="C148" s="444"/>
      <c r="D148" s="445"/>
      <c r="E148" s="384">
        <v>1</v>
      </c>
      <c r="F148" s="384">
        <v>1</v>
      </c>
      <c r="G148" s="387">
        <v>1</v>
      </c>
    </row>
    <row r="149" spans="1:8" ht="21.75" customHeight="1" x14ac:dyDescent="0.25">
      <c r="A149" s="443" t="s">
        <v>73</v>
      </c>
      <c r="B149" s="444"/>
      <c r="C149" s="444"/>
      <c r="D149" s="445"/>
      <c r="E149" s="384">
        <v>0</v>
      </c>
      <c r="F149" s="384">
        <v>0</v>
      </c>
      <c r="G149" s="387">
        <v>0</v>
      </c>
    </row>
    <row r="150" spans="1:8" ht="12" customHeight="1" x14ac:dyDescent="0.25">
      <c r="A150" s="443" t="s">
        <v>81</v>
      </c>
      <c r="B150" s="444"/>
      <c r="C150" s="444"/>
      <c r="D150" s="445"/>
      <c r="E150" s="384">
        <v>1</v>
      </c>
      <c r="F150" s="384">
        <v>0</v>
      </c>
      <c r="G150" s="387">
        <v>0</v>
      </c>
    </row>
    <row r="151" spans="1:8" ht="54" customHeight="1" x14ac:dyDescent="0.25">
      <c r="A151" s="443" t="s">
        <v>292</v>
      </c>
      <c r="B151" s="444"/>
      <c r="C151" s="444"/>
      <c r="D151" s="445"/>
      <c r="E151" s="384">
        <v>1</v>
      </c>
      <c r="F151" s="384">
        <v>1</v>
      </c>
      <c r="G151" s="387">
        <v>1</v>
      </c>
      <c r="H151" s="352"/>
    </row>
    <row r="152" spans="1:8" ht="21.75" customHeight="1" x14ac:dyDescent="0.25">
      <c r="A152" s="443" t="s">
        <v>72</v>
      </c>
      <c r="B152" s="444"/>
      <c r="C152" s="444"/>
      <c r="D152" s="445"/>
      <c r="E152" s="384">
        <v>0</v>
      </c>
      <c r="F152" s="384">
        <v>1</v>
      </c>
      <c r="G152" s="387">
        <v>0</v>
      </c>
    </row>
    <row r="153" spans="1:8" ht="22.15" customHeight="1" x14ac:dyDescent="0.25">
      <c r="A153" s="443" t="s">
        <v>288</v>
      </c>
      <c r="B153" s="444"/>
      <c r="C153" s="444"/>
      <c r="D153" s="445"/>
      <c r="E153" s="384">
        <v>1</v>
      </c>
      <c r="F153" s="384">
        <v>1</v>
      </c>
      <c r="G153" s="387">
        <v>0</v>
      </c>
    </row>
    <row r="154" spans="1:8" ht="12.75" customHeight="1" x14ac:dyDescent="0.25">
      <c r="A154" s="443" t="s">
        <v>74</v>
      </c>
      <c r="B154" s="444"/>
      <c r="C154" s="444"/>
      <c r="D154" s="445"/>
      <c r="E154" s="384">
        <v>0</v>
      </c>
      <c r="F154" s="384">
        <v>0</v>
      </c>
      <c r="G154" s="387">
        <v>0</v>
      </c>
    </row>
    <row r="155" spans="1:8" ht="12.75" customHeight="1" x14ac:dyDescent="0.25">
      <c r="A155" s="443" t="s">
        <v>75</v>
      </c>
      <c r="B155" s="444"/>
      <c r="C155" s="444"/>
      <c r="D155" s="445"/>
      <c r="E155" s="384">
        <v>1</v>
      </c>
      <c r="F155" s="384">
        <v>0</v>
      </c>
      <c r="G155" s="387">
        <v>0</v>
      </c>
    </row>
    <row r="156" spans="1:8" ht="41.45" customHeight="1" x14ac:dyDescent="0.25">
      <c r="A156" s="443" t="s">
        <v>76</v>
      </c>
      <c r="B156" s="444"/>
      <c r="C156" s="444"/>
      <c r="D156" s="445"/>
      <c r="E156" s="384">
        <v>0</v>
      </c>
      <c r="F156" s="384">
        <v>0</v>
      </c>
      <c r="G156" s="387">
        <v>0</v>
      </c>
      <c r="H156" s="352"/>
    </row>
    <row r="157" spans="1:8" ht="23.25" customHeight="1" x14ac:dyDescent="0.25">
      <c r="A157" s="443" t="s">
        <v>77</v>
      </c>
      <c r="B157" s="444"/>
      <c r="C157" s="444"/>
      <c r="D157" s="445"/>
      <c r="E157" s="384">
        <v>1</v>
      </c>
      <c r="F157" s="384">
        <v>1</v>
      </c>
      <c r="G157" s="387">
        <v>0</v>
      </c>
    </row>
    <row r="158" spans="1:8" ht="23.25" customHeight="1" x14ac:dyDescent="0.25">
      <c r="A158" s="443" t="s">
        <v>286</v>
      </c>
      <c r="B158" s="444"/>
      <c r="C158" s="444"/>
      <c r="D158" s="445"/>
      <c r="E158" s="384">
        <v>1</v>
      </c>
      <c r="F158" s="384">
        <v>1</v>
      </c>
      <c r="G158" s="387">
        <v>1</v>
      </c>
    </row>
    <row r="159" spans="1:8" x14ac:dyDescent="0.25">
      <c r="A159" s="443" t="s">
        <v>78</v>
      </c>
      <c r="B159" s="444"/>
      <c r="C159" s="444"/>
      <c r="D159" s="445"/>
      <c r="E159" s="384">
        <v>0</v>
      </c>
      <c r="F159" s="384">
        <v>0</v>
      </c>
      <c r="G159" s="387">
        <v>0</v>
      </c>
    </row>
    <row r="160" spans="1:8" ht="14.25" customHeight="1" x14ac:dyDescent="0.25">
      <c r="A160" s="443" t="s">
        <v>79</v>
      </c>
      <c r="B160" s="444"/>
      <c r="C160" s="444"/>
      <c r="D160" s="445"/>
      <c r="E160" s="384">
        <v>0</v>
      </c>
      <c r="F160" s="384">
        <v>0</v>
      </c>
      <c r="G160" s="387">
        <v>0</v>
      </c>
    </row>
    <row r="161" spans="1:8" ht="12.75" customHeight="1" x14ac:dyDescent="0.25">
      <c r="A161" s="443" t="s">
        <v>80</v>
      </c>
      <c r="B161" s="444"/>
      <c r="C161" s="444"/>
      <c r="D161" s="445"/>
      <c r="E161" s="384">
        <v>0</v>
      </c>
      <c r="F161" s="384">
        <v>0</v>
      </c>
      <c r="G161" s="387">
        <v>0</v>
      </c>
    </row>
    <row r="162" spans="1:8" ht="42.6" customHeight="1" x14ac:dyDescent="0.25">
      <c r="A162" s="443" t="s">
        <v>82</v>
      </c>
      <c r="B162" s="444"/>
      <c r="C162" s="444"/>
      <c r="D162" s="445"/>
      <c r="E162" s="384">
        <v>0</v>
      </c>
      <c r="F162" s="384">
        <v>0</v>
      </c>
      <c r="G162" s="387">
        <v>0</v>
      </c>
      <c r="H162" s="352"/>
    </row>
    <row r="163" spans="1:8" ht="12" customHeight="1" x14ac:dyDescent="0.25">
      <c r="A163" s="443" t="s">
        <v>83</v>
      </c>
      <c r="B163" s="444"/>
      <c r="C163" s="444"/>
      <c r="D163" s="445"/>
      <c r="E163" s="384">
        <v>0</v>
      </c>
      <c r="F163" s="384">
        <v>0</v>
      </c>
      <c r="G163" s="387">
        <v>0</v>
      </c>
    </row>
    <row r="164" spans="1:8" ht="11.25" customHeight="1" x14ac:dyDescent="0.25">
      <c r="A164" s="443" t="s">
        <v>84</v>
      </c>
      <c r="B164" s="444"/>
      <c r="C164" s="444"/>
      <c r="D164" s="445"/>
      <c r="E164" s="384">
        <v>1</v>
      </c>
      <c r="F164" s="384">
        <v>1</v>
      </c>
      <c r="G164" s="387">
        <v>0</v>
      </c>
    </row>
    <row r="165" spans="1:8" ht="24.75" customHeight="1" x14ac:dyDescent="0.25">
      <c r="A165" s="443" t="s">
        <v>85</v>
      </c>
      <c r="B165" s="444"/>
      <c r="C165" s="444"/>
      <c r="D165" s="445"/>
      <c r="E165" s="384">
        <v>0</v>
      </c>
      <c r="F165" s="384">
        <v>0</v>
      </c>
      <c r="G165" s="387">
        <v>0</v>
      </c>
    </row>
    <row r="166" spans="1:8" ht="12" customHeight="1" x14ac:dyDescent="0.25">
      <c r="A166" s="443" t="s">
        <v>86</v>
      </c>
      <c r="B166" s="444"/>
      <c r="C166" s="444"/>
      <c r="D166" s="445"/>
      <c r="E166" s="384">
        <v>0</v>
      </c>
      <c r="F166" s="384">
        <v>0</v>
      </c>
      <c r="G166" s="387">
        <v>0</v>
      </c>
    </row>
    <row r="167" spans="1:8" ht="10.5" customHeight="1" x14ac:dyDescent="0.25">
      <c r="A167" s="443" t="s">
        <v>87</v>
      </c>
      <c r="B167" s="444"/>
      <c r="C167" s="444"/>
      <c r="D167" s="445"/>
      <c r="E167" s="384">
        <v>1</v>
      </c>
      <c r="F167" s="384">
        <v>1</v>
      </c>
      <c r="G167" s="387">
        <v>0</v>
      </c>
    </row>
    <row r="168" spans="1:8" ht="11.25" customHeight="1" x14ac:dyDescent="0.25">
      <c r="A168" s="443" t="s">
        <v>95</v>
      </c>
      <c r="B168" s="444"/>
      <c r="C168" s="444"/>
      <c r="D168" s="445"/>
      <c r="E168" s="384">
        <v>1</v>
      </c>
      <c r="F168" s="384">
        <v>1</v>
      </c>
      <c r="G168" s="387">
        <v>0</v>
      </c>
    </row>
    <row r="169" spans="1:8" ht="24" customHeight="1" x14ac:dyDescent="0.25">
      <c r="A169" s="443" t="s">
        <v>287</v>
      </c>
      <c r="B169" s="444"/>
      <c r="C169" s="444"/>
      <c r="D169" s="445"/>
      <c r="E169" s="384">
        <v>1</v>
      </c>
      <c r="F169" s="384">
        <v>1</v>
      </c>
      <c r="G169" s="387">
        <v>0</v>
      </c>
    </row>
    <row r="170" spans="1:8" s="264" customFormat="1" ht="17.25" customHeight="1" thickBot="1" x14ac:dyDescent="0.25">
      <c r="A170" s="504" t="s">
        <v>7</v>
      </c>
      <c r="B170" s="505"/>
      <c r="C170" s="505"/>
      <c r="D170" s="505"/>
      <c r="E170" s="353">
        <f>SUM(E148:E169)</f>
        <v>11</v>
      </c>
      <c r="F170" s="371">
        <f t="shared" ref="F170:G170" si="3">SUM(F148:F169)</f>
        <v>10</v>
      </c>
      <c r="G170" s="371">
        <f t="shared" si="3"/>
        <v>3</v>
      </c>
    </row>
    <row r="171" spans="1:8" ht="26.25" customHeight="1" x14ac:dyDescent="0.25">
      <c r="A171" s="475" t="s">
        <v>245</v>
      </c>
      <c r="B171" s="475"/>
      <c r="C171" s="475"/>
      <c r="D171" s="475"/>
      <c r="E171" s="475"/>
      <c r="F171" s="475"/>
      <c r="G171" s="475"/>
    </row>
    <row r="172" spans="1:8" ht="19.5" customHeight="1" thickBot="1" x14ac:dyDescent="0.3">
      <c r="A172" s="276" t="s">
        <v>212</v>
      </c>
      <c r="B172" s="274"/>
      <c r="C172" s="274"/>
      <c r="D172" s="274"/>
      <c r="E172" s="274"/>
      <c r="F172" s="274"/>
      <c r="G172" s="274"/>
    </row>
    <row r="173" spans="1:8" ht="61.5" customHeight="1" thickBot="1" x14ac:dyDescent="0.3">
      <c r="A173" s="455"/>
      <c r="B173" s="456"/>
      <c r="C173" s="456"/>
      <c r="D173" s="456"/>
      <c r="E173" s="456"/>
      <c r="F173" s="456"/>
      <c r="G173" s="457"/>
    </row>
    <row r="174" spans="1:8" ht="31.5" customHeight="1" x14ac:dyDescent="0.25">
      <c r="A174" s="453" t="s">
        <v>246</v>
      </c>
      <c r="B174" s="453"/>
      <c r="C174" s="453"/>
      <c r="D174" s="453"/>
      <c r="E174" s="453"/>
      <c r="F174" s="453"/>
      <c r="G174" s="453"/>
    </row>
  </sheetData>
  <mergeCells count="137">
    <mergeCell ref="A148:D148"/>
    <mergeCell ref="A149:D149"/>
    <mergeCell ref="A150:D150"/>
    <mergeCell ref="A138:G138"/>
    <mergeCell ref="A137:G137"/>
    <mergeCell ref="A141:G141"/>
    <mergeCell ref="A143:G143"/>
    <mergeCell ref="A151:D151"/>
    <mergeCell ref="B2:E2"/>
    <mergeCell ref="A115:D115"/>
    <mergeCell ref="A108:D108"/>
    <mergeCell ref="A110:D110"/>
    <mergeCell ref="A116:D116"/>
    <mergeCell ref="A117:D117"/>
    <mergeCell ref="A12:G12"/>
    <mergeCell ref="A13:G13"/>
    <mergeCell ref="A14:G14"/>
    <mergeCell ref="A26:G26"/>
    <mergeCell ref="A27:G27"/>
    <mergeCell ref="A28:G28"/>
    <mergeCell ref="A21:G21"/>
    <mergeCell ref="A22:G22"/>
    <mergeCell ref="A20:G20"/>
    <mergeCell ref="A24:G24"/>
    <mergeCell ref="A170:D170"/>
    <mergeCell ref="A174:G174"/>
    <mergeCell ref="A171:G171"/>
    <mergeCell ref="A164:D164"/>
    <mergeCell ref="A165:D165"/>
    <mergeCell ref="A166:D166"/>
    <mergeCell ref="A167:D167"/>
    <mergeCell ref="A168:D168"/>
    <mergeCell ref="A169:D169"/>
    <mergeCell ref="A173:G173"/>
    <mergeCell ref="A144:G144"/>
    <mergeCell ref="A145:G145"/>
    <mergeCell ref="A146:D147"/>
    <mergeCell ref="A82:G82"/>
    <mergeCell ref="F146:F147"/>
    <mergeCell ref="A119:D119"/>
    <mergeCell ref="A120:D120"/>
    <mergeCell ref="A94:G94"/>
    <mergeCell ref="A99:G99"/>
    <mergeCell ref="B102:E102"/>
    <mergeCell ref="A84:G84"/>
    <mergeCell ref="A85:G85"/>
    <mergeCell ref="A86:G86"/>
    <mergeCell ref="A95:D95"/>
    <mergeCell ref="B100:C100"/>
    <mergeCell ref="B101:C101"/>
    <mergeCell ref="A118:D118"/>
    <mergeCell ref="A139:G139"/>
    <mergeCell ref="A140:G140"/>
    <mergeCell ref="A121:D121"/>
    <mergeCell ref="A122:D122"/>
    <mergeCell ref="A124:G124"/>
    <mergeCell ref="A125:G125"/>
    <mergeCell ref="A133:G133"/>
    <mergeCell ref="A32:G32"/>
    <mergeCell ref="A15:G15"/>
    <mergeCell ref="A16:G16"/>
    <mergeCell ref="A17:G17"/>
    <mergeCell ref="A18:G18"/>
    <mergeCell ref="A19:G19"/>
    <mergeCell ref="A66:D66"/>
    <mergeCell ref="A77:E77"/>
    <mergeCell ref="D78:F78"/>
    <mergeCell ref="A25:G25"/>
    <mergeCell ref="A30:G30"/>
    <mergeCell ref="A60:D60"/>
    <mergeCell ref="A73:D73"/>
    <mergeCell ref="B4:G4"/>
    <mergeCell ref="A49:G49"/>
    <mergeCell ref="A37:G37"/>
    <mergeCell ref="A50:G50"/>
    <mergeCell ref="A64:D64"/>
    <mergeCell ref="A65:D65"/>
    <mergeCell ref="A56:G56"/>
    <mergeCell ref="A57:D58"/>
    <mergeCell ref="A59:D59"/>
    <mergeCell ref="A9:G9"/>
    <mergeCell ref="A10:G10"/>
    <mergeCell ref="A11:G11"/>
    <mergeCell ref="E35:G35"/>
    <mergeCell ref="E57:E58"/>
    <mergeCell ref="F57:F58"/>
    <mergeCell ref="G57:G58"/>
    <mergeCell ref="A61:D61"/>
    <mergeCell ref="A62:D62"/>
    <mergeCell ref="A63:D63"/>
    <mergeCell ref="B6:G6"/>
    <mergeCell ref="B8:G8"/>
    <mergeCell ref="B5:G5"/>
    <mergeCell ref="B7:D7"/>
    <mergeCell ref="F7:G7"/>
    <mergeCell ref="A75:D75"/>
    <mergeCell ref="A76:D76"/>
    <mergeCell ref="A109:D109"/>
    <mergeCell ref="A78:C78"/>
    <mergeCell ref="A83:G83"/>
    <mergeCell ref="A80:G80"/>
    <mergeCell ref="G104:G105"/>
    <mergeCell ref="A135:G135"/>
    <mergeCell ref="B126:D126"/>
    <mergeCell ref="B131:C131"/>
    <mergeCell ref="B132:F132"/>
    <mergeCell ref="A104:D105"/>
    <mergeCell ref="A106:D106"/>
    <mergeCell ref="A107:D107"/>
    <mergeCell ref="A111:D111"/>
    <mergeCell ref="A112:D112"/>
    <mergeCell ref="E104:E105"/>
    <mergeCell ref="F104:F105"/>
    <mergeCell ref="A67:D67"/>
    <mergeCell ref="A68:D68"/>
    <mergeCell ref="A69:D69"/>
    <mergeCell ref="A70:D70"/>
    <mergeCell ref="A71:D71"/>
    <mergeCell ref="A72:D72"/>
    <mergeCell ref="G146:G147"/>
    <mergeCell ref="E146:E147"/>
    <mergeCell ref="A163:D163"/>
    <mergeCell ref="A152:D152"/>
    <mergeCell ref="A153:D153"/>
    <mergeCell ref="A154:D154"/>
    <mergeCell ref="A155:D155"/>
    <mergeCell ref="A160:D160"/>
    <mergeCell ref="A161:D161"/>
    <mergeCell ref="A162:D162"/>
    <mergeCell ref="A158:D158"/>
    <mergeCell ref="A159:D159"/>
    <mergeCell ref="A156:D156"/>
    <mergeCell ref="A157:D157"/>
    <mergeCell ref="A113:D113"/>
    <mergeCell ref="A114:D114"/>
    <mergeCell ref="A103:G103"/>
    <mergeCell ref="A74:D74"/>
  </mergeCells>
  <hyperlinks>
    <hyperlink ref="A37" location="Tableau_taux_emploi_feminin_aquitaine" display="Tableau_taux_emploi_feminin_aquitaine"/>
    <hyperlink ref="A85" r:id="rId1" display="http://www.legifrance.gouv.fr/affichTexte.do?cidTexte=LEGITEXT000019861517&amp;dateTexte=20141117"/>
    <hyperlink ref="E146" location="_ftn1" display="_ftn1"/>
    <hyperlink ref="A174" location="_ftnref1" display="_ftnref1"/>
    <hyperlink ref="A78" r:id="rId2"/>
    <hyperlink ref="D78" r:id="rId3"/>
  </hyperlinks>
  <pageMargins left="0.7" right="0.7" top="0.75" bottom="0.75" header="0.3" footer="0.3"/>
  <pageSetup paperSize="9" scale="83" fitToHeight="0" orientation="portrait" r:id="rId4"/>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V190"/>
  <sheetViews>
    <sheetView topLeftCell="A32" zoomScale="145" zoomScaleNormal="145" workbookViewId="0">
      <selection activeCell="H1" sqref="H1"/>
    </sheetView>
  </sheetViews>
  <sheetFormatPr baseColWidth="10" defaultRowHeight="15" x14ac:dyDescent="0.25"/>
  <cols>
    <col min="1" max="1" width="5.5703125" customWidth="1"/>
    <col min="2" max="2" width="46.5703125" style="8" customWidth="1"/>
    <col min="3" max="3" width="18.5703125" style="8" customWidth="1"/>
    <col min="4" max="4" width="13.28515625" style="45" customWidth="1"/>
    <col min="5" max="5" width="12.42578125" style="50" customWidth="1"/>
    <col min="6" max="6" width="9.7109375" style="104" customWidth="1"/>
    <col min="7" max="7" width="8.5703125" style="8" customWidth="1"/>
    <col min="8" max="8" width="7.28515625" style="129" bestFit="1" customWidth="1"/>
    <col min="9" max="9" width="18" style="42" customWidth="1"/>
    <col min="10" max="12" width="11.42578125" style="42" customWidth="1"/>
  </cols>
  <sheetData>
    <row r="1" spans="1:12" ht="48.75" customHeight="1" x14ac:dyDescent="0.25">
      <c r="B1"/>
      <c r="C1" s="579" t="s">
        <v>258</v>
      </c>
      <c r="D1" s="579"/>
      <c r="E1"/>
      <c r="F1"/>
      <c r="G1"/>
      <c r="H1"/>
      <c r="I1"/>
      <c r="J1"/>
      <c r="K1"/>
      <c r="L1"/>
    </row>
    <row r="2" spans="1:12" ht="52.5" customHeight="1" x14ac:dyDescent="0.25">
      <c r="A2" s="589" t="s">
        <v>148</v>
      </c>
      <c r="B2" s="589"/>
      <c r="C2" s="589"/>
      <c r="D2" s="589"/>
      <c r="E2" s="589"/>
      <c r="F2" s="589"/>
      <c r="G2" s="589"/>
      <c r="H2" s="128"/>
      <c r="I2" s="48"/>
      <c r="J2" s="53"/>
    </row>
    <row r="3" spans="1:12" ht="63" customHeight="1" thickBot="1" x14ac:dyDescent="0.3">
      <c r="A3" s="257"/>
      <c r="B3" s="588" t="s">
        <v>259</v>
      </c>
      <c r="C3" s="588"/>
      <c r="D3" s="588"/>
      <c r="E3" s="588"/>
      <c r="F3" s="588"/>
      <c r="G3" s="588"/>
      <c r="H3" s="128"/>
      <c r="I3" s="48"/>
      <c r="J3" s="53"/>
    </row>
    <row r="4" spans="1:12" ht="31.5" customHeight="1" x14ac:dyDescent="0.25">
      <c r="A4" s="564" t="s">
        <v>248</v>
      </c>
      <c r="B4" s="565"/>
      <c r="C4" s="586" t="str">
        <f>AutodiagBase_Beneficiaire!B5</f>
        <v>Monsieur</v>
      </c>
      <c r="D4" s="587"/>
      <c r="E4" s="566" t="s">
        <v>122</v>
      </c>
      <c r="F4" s="566"/>
      <c r="G4" s="265">
        <f>AutodiagBase_Beneficiaire!C46</f>
        <v>8778</v>
      </c>
      <c r="H4" s="128"/>
      <c r="I4" s="48"/>
      <c r="J4" s="53"/>
    </row>
    <row r="5" spans="1:12" ht="24" customHeight="1" x14ac:dyDescent="0.25">
      <c r="A5" s="577" t="s">
        <v>145</v>
      </c>
      <c r="B5" s="578"/>
      <c r="C5" s="567">
        <f>AutodiagBase_Beneficiaire!B8</f>
        <v>0</v>
      </c>
      <c r="D5" s="568"/>
      <c r="E5" s="568"/>
      <c r="F5" s="568"/>
      <c r="G5" s="569"/>
      <c r="I5" s="53"/>
      <c r="L5"/>
    </row>
    <row r="6" spans="1:12" ht="19.5" customHeight="1" x14ac:dyDescent="0.25">
      <c r="A6" s="577" t="s">
        <v>147</v>
      </c>
      <c r="B6" s="578"/>
      <c r="C6" s="593">
        <f>AutodiagBase_Beneficiaire!B7</f>
        <v>0</v>
      </c>
      <c r="D6" s="594"/>
      <c r="E6" s="266" t="s">
        <v>251</v>
      </c>
      <c r="F6" s="594">
        <f>AutodiagBase_Beneficiaire!F7</f>
        <v>0</v>
      </c>
      <c r="G6" s="595"/>
      <c r="I6" s="53"/>
      <c r="L6"/>
    </row>
    <row r="7" spans="1:12" ht="27.75" customHeight="1" x14ac:dyDescent="0.25">
      <c r="A7" s="577" t="s">
        <v>144</v>
      </c>
      <c r="B7" s="578"/>
      <c r="C7" s="580" t="str">
        <f>AutodiagBase_Beneficiaire!B4</f>
        <v>ALAIN ROUSSET</v>
      </c>
      <c r="D7" s="581"/>
      <c r="E7" s="581"/>
      <c r="F7" s="581"/>
      <c r="G7" s="582"/>
      <c r="I7" s="53"/>
      <c r="L7"/>
    </row>
    <row r="8" spans="1:12" ht="81" customHeight="1" thickBot="1" x14ac:dyDescent="0.3">
      <c r="A8" s="590" t="s">
        <v>146</v>
      </c>
      <c r="B8" s="591"/>
      <c r="C8" s="583">
        <f>AutodiagBase_Beneficiaire!B6</f>
        <v>0</v>
      </c>
      <c r="D8" s="584"/>
      <c r="E8" s="584"/>
      <c r="F8" s="584"/>
      <c r="G8" s="585"/>
      <c r="I8" s="53"/>
      <c r="L8"/>
    </row>
    <row r="9" spans="1:12" s="4" customFormat="1" ht="21.75" customHeight="1" x14ac:dyDescent="0.25">
      <c r="A9" s="258"/>
      <c r="B9" s="258"/>
      <c r="C9" s="259"/>
      <c r="D9" s="259"/>
      <c r="E9" s="259"/>
      <c r="F9" s="259"/>
      <c r="G9" s="259"/>
      <c r="H9" s="260"/>
      <c r="I9" s="53"/>
      <c r="J9" s="42"/>
      <c r="K9" s="42"/>
    </row>
    <row r="10" spans="1:12" ht="30" customHeight="1" x14ac:dyDescent="0.25">
      <c r="A10" s="530" t="s">
        <v>0</v>
      </c>
      <c r="B10" s="531"/>
      <c r="C10" s="531"/>
      <c r="D10" s="531"/>
      <c r="E10" s="531"/>
      <c r="F10" s="531"/>
      <c r="G10" s="531"/>
      <c r="H10" s="130"/>
      <c r="I10" s="54"/>
      <c r="L10"/>
    </row>
    <row r="11" spans="1:12" x14ac:dyDescent="0.25">
      <c r="A11" s="526" t="s">
        <v>117</v>
      </c>
      <c r="B11" s="527"/>
      <c r="C11" s="527"/>
      <c r="D11" s="527"/>
      <c r="E11" s="527"/>
      <c r="F11" s="527"/>
      <c r="G11" s="527"/>
      <c r="H11" s="196"/>
      <c r="I11" s="54"/>
      <c r="L11"/>
    </row>
    <row r="12" spans="1:12" s="7" customFormat="1" ht="96" x14ac:dyDescent="0.25">
      <c r="A12" s="513" t="s">
        <v>112</v>
      </c>
      <c r="B12" s="514"/>
      <c r="C12" s="222" t="s">
        <v>159</v>
      </c>
      <c r="D12" s="261" t="s">
        <v>160</v>
      </c>
      <c r="E12" s="261" t="s">
        <v>131</v>
      </c>
      <c r="F12" s="76" t="s">
        <v>142</v>
      </c>
      <c r="G12" s="58" t="s">
        <v>143</v>
      </c>
      <c r="H12" s="131"/>
      <c r="I12" s="54"/>
      <c r="J12" s="41"/>
      <c r="K12" s="41"/>
    </row>
    <row r="13" spans="1:12" s="7" customFormat="1" ht="15" customHeight="1" x14ac:dyDescent="0.25">
      <c r="A13" s="222">
        <v>1</v>
      </c>
      <c r="B13" s="215" t="s">
        <v>26</v>
      </c>
      <c r="C13" s="354">
        <f>AutodiagBase_Beneficiaire!E59</f>
        <v>1</v>
      </c>
      <c r="D13" s="354">
        <f>AutodiagBase_Beneficiaire!F59</f>
        <v>1</v>
      </c>
      <c r="E13" s="354">
        <v>0</v>
      </c>
      <c r="F13" s="365">
        <v>1</v>
      </c>
      <c r="G13" s="364">
        <f>AutodiagBase_Beneficiaire!G59</f>
        <v>1</v>
      </c>
      <c r="H13" s="132"/>
      <c r="I13" s="54"/>
      <c r="J13" s="41"/>
      <c r="K13" s="41"/>
    </row>
    <row r="14" spans="1:12" s="7" customFormat="1" ht="47.25" customHeight="1" x14ac:dyDescent="0.25">
      <c r="A14" s="222">
        <v>2</v>
      </c>
      <c r="B14" s="215" t="s">
        <v>138</v>
      </c>
      <c r="C14" s="354">
        <f>AutodiagBase_Beneficiaire!E60</f>
        <v>0</v>
      </c>
      <c r="D14" s="354">
        <f>AutodiagBase_Beneficiaire!F60</f>
        <v>0</v>
      </c>
      <c r="E14" s="354">
        <v>0</v>
      </c>
      <c r="F14" s="365">
        <v>0</v>
      </c>
      <c r="G14" s="364">
        <f>AutodiagBase_Beneficiaire!G60</f>
        <v>0</v>
      </c>
      <c r="H14" s="132"/>
      <c r="I14" s="54"/>
      <c r="J14" s="41"/>
      <c r="K14" s="41"/>
    </row>
    <row r="15" spans="1:12" s="7" customFormat="1" x14ac:dyDescent="0.25">
      <c r="A15" s="222">
        <v>3</v>
      </c>
      <c r="B15" s="215" t="s">
        <v>27</v>
      </c>
      <c r="C15" s="354">
        <f>AutodiagBase_Beneficiaire!E61</f>
        <v>1</v>
      </c>
      <c r="D15" s="354">
        <f>AutodiagBase_Beneficiaire!F61</f>
        <v>1</v>
      </c>
      <c r="E15" s="354">
        <v>0</v>
      </c>
      <c r="F15" s="365">
        <v>1</v>
      </c>
      <c r="G15" s="364">
        <f>AutodiagBase_Beneficiaire!G61</f>
        <v>1</v>
      </c>
      <c r="H15" s="132"/>
      <c r="I15" s="54"/>
      <c r="J15" s="41"/>
      <c r="K15" s="41"/>
    </row>
    <row r="16" spans="1:12" s="7" customFormat="1" ht="13.5" customHeight="1" x14ac:dyDescent="0.25">
      <c r="A16" s="222">
        <v>4</v>
      </c>
      <c r="B16" s="215" t="s">
        <v>28</v>
      </c>
      <c r="C16" s="354">
        <f>AutodiagBase_Beneficiaire!E62</f>
        <v>1</v>
      </c>
      <c r="D16" s="354">
        <f>AutodiagBase_Beneficiaire!F62</f>
        <v>1</v>
      </c>
      <c r="E16" s="354">
        <v>1</v>
      </c>
      <c r="F16" s="365">
        <v>1</v>
      </c>
      <c r="G16" s="364">
        <f>AutodiagBase_Beneficiaire!G62</f>
        <v>0</v>
      </c>
      <c r="H16" s="132"/>
      <c r="I16" s="54"/>
      <c r="J16" s="41"/>
      <c r="K16" s="41"/>
    </row>
    <row r="17" spans="1:15" s="7" customFormat="1" ht="22.5" x14ac:dyDescent="0.25">
      <c r="A17" s="222">
        <v>5</v>
      </c>
      <c r="B17" s="215" t="s">
        <v>29</v>
      </c>
      <c r="C17" s="354">
        <f>AutodiagBase_Beneficiaire!E63</f>
        <v>0</v>
      </c>
      <c r="D17" s="354">
        <f>AutodiagBase_Beneficiaire!F63</f>
        <v>0</v>
      </c>
      <c r="E17" s="354">
        <v>0</v>
      </c>
      <c r="F17" s="365">
        <v>0</v>
      </c>
      <c r="G17" s="364">
        <f>AutodiagBase_Beneficiaire!G63</f>
        <v>0</v>
      </c>
      <c r="H17" s="132"/>
      <c r="I17" s="54"/>
      <c r="J17" s="41"/>
      <c r="K17" s="41"/>
    </row>
    <row r="18" spans="1:15" s="7" customFormat="1" ht="15" customHeight="1" x14ac:dyDescent="0.25">
      <c r="A18" s="222">
        <v>6</v>
      </c>
      <c r="B18" s="215" t="s">
        <v>30</v>
      </c>
      <c r="C18" s="354">
        <f>AutodiagBase_Beneficiaire!E64</f>
        <v>1</v>
      </c>
      <c r="D18" s="354">
        <f>AutodiagBase_Beneficiaire!F64</f>
        <v>1</v>
      </c>
      <c r="E18" s="354">
        <v>1</v>
      </c>
      <c r="F18" s="365">
        <v>1</v>
      </c>
      <c r="G18" s="364">
        <f>AutodiagBase_Beneficiaire!G64</f>
        <v>0</v>
      </c>
      <c r="H18" s="132"/>
      <c r="I18" s="54"/>
      <c r="J18" s="41"/>
      <c r="K18" s="41"/>
    </row>
    <row r="19" spans="1:15" s="7" customFormat="1" x14ac:dyDescent="0.25">
      <c r="A19" s="222">
        <v>7</v>
      </c>
      <c r="B19" s="215" t="s">
        <v>31</v>
      </c>
      <c r="C19" s="354">
        <f>AutodiagBase_Beneficiaire!E65</f>
        <v>0</v>
      </c>
      <c r="D19" s="354">
        <f>AutodiagBase_Beneficiaire!F65</f>
        <v>1</v>
      </c>
      <c r="E19" s="354">
        <v>1</v>
      </c>
      <c r="F19" s="365">
        <v>1</v>
      </c>
      <c r="G19" s="364">
        <f>AutodiagBase_Beneficiaire!G65</f>
        <v>0</v>
      </c>
      <c r="H19" s="132"/>
      <c r="I19" s="54"/>
      <c r="J19" s="41"/>
      <c r="K19" s="41"/>
    </row>
    <row r="20" spans="1:15" s="7" customFormat="1" ht="15" customHeight="1" x14ac:dyDescent="0.25">
      <c r="A20" s="222">
        <v>8</v>
      </c>
      <c r="B20" s="215" t="s">
        <v>32</v>
      </c>
      <c r="C20" s="354">
        <f>AutodiagBase_Beneficiaire!E66</f>
        <v>0</v>
      </c>
      <c r="D20" s="354">
        <f>AutodiagBase_Beneficiaire!F66</f>
        <v>0</v>
      </c>
      <c r="E20" s="354">
        <v>0</v>
      </c>
      <c r="F20" s="365">
        <v>0</v>
      </c>
      <c r="G20" s="364">
        <f>AutodiagBase_Beneficiaire!G66</f>
        <v>0</v>
      </c>
      <c r="H20" s="132"/>
      <c r="I20" s="54"/>
      <c r="J20" s="41"/>
      <c r="K20" s="41"/>
    </row>
    <row r="21" spans="1:15" s="7" customFormat="1" ht="22.5" customHeight="1" x14ac:dyDescent="0.25">
      <c r="A21" s="222">
        <v>9</v>
      </c>
      <c r="B21" s="215" t="s">
        <v>33</v>
      </c>
      <c r="C21" s="354">
        <f>AutodiagBase_Beneficiaire!E67</f>
        <v>1</v>
      </c>
      <c r="D21" s="354">
        <f>AutodiagBase_Beneficiaire!F67</f>
        <v>0</v>
      </c>
      <c r="E21" s="354">
        <v>1</v>
      </c>
      <c r="F21" s="365">
        <v>1</v>
      </c>
      <c r="G21" s="364">
        <f>AutodiagBase_Beneficiaire!G67</f>
        <v>0</v>
      </c>
      <c r="H21" s="132"/>
      <c r="I21" s="54"/>
      <c r="J21" s="41"/>
      <c r="K21" s="41"/>
    </row>
    <row r="22" spans="1:15" s="7" customFormat="1" ht="12.75" customHeight="1" x14ac:dyDescent="0.25">
      <c r="A22" s="222">
        <v>10</v>
      </c>
      <c r="B22" s="215" t="s">
        <v>34</v>
      </c>
      <c r="C22" s="354">
        <f>AutodiagBase_Beneficiaire!E68</f>
        <v>0</v>
      </c>
      <c r="D22" s="354">
        <f>AutodiagBase_Beneficiaire!F68</f>
        <v>1</v>
      </c>
      <c r="E22" s="354">
        <v>1</v>
      </c>
      <c r="F22" s="365">
        <v>1</v>
      </c>
      <c r="G22" s="364">
        <f>AutodiagBase_Beneficiaire!G68</f>
        <v>0</v>
      </c>
      <c r="H22" s="132"/>
      <c r="I22" s="54"/>
      <c r="J22" s="41"/>
      <c r="K22" s="41"/>
    </row>
    <row r="23" spans="1:15" s="7" customFormat="1" ht="12.75" customHeight="1" x14ac:dyDescent="0.25">
      <c r="A23" s="222">
        <v>11</v>
      </c>
      <c r="B23" s="215" t="s">
        <v>35</v>
      </c>
      <c r="C23" s="354">
        <f>AutodiagBase_Beneficiaire!E69</f>
        <v>1</v>
      </c>
      <c r="D23" s="354">
        <f>AutodiagBase_Beneficiaire!F69</f>
        <v>1</v>
      </c>
      <c r="E23" s="354">
        <v>1</v>
      </c>
      <c r="F23" s="365">
        <v>1</v>
      </c>
      <c r="G23" s="364">
        <f>AutodiagBase_Beneficiaire!G69</f>
        <v>0</v>
      </c>
      <c r="H23" s="132"/>
      <c r="I23" s="54"/>
      <c r="J23" s="41"/>
      <c r="K23" s="41"/>
    </row>
    <row r="24" spans="1:15" s="7" customFormat="1" x14ac:dyDescent="0.25">
      <c r="A24" s="222">
        <v>12</v>
      </c>
      <c r="B24" s="215" t="s">
        <v>115</v>
      </c>
      <c r="C24" s="354">
        <f>AutodiagBase_Beneficiaire!E70</f>
        <v>0</v>
      </c>
      <c r="D24" s="354">
        <f>AutodiagBase_Beneficiaire!F70</f>
        <v>1</v>
      </c>
      <c r="E24" s="354">
        <v>1</v>
      </c>
      <c r="F24" s="365">
        <v>1</v>
      </c>
      <c r="G24" s="364">
        <f>AutodiagBase_Beneficiaire!G70</f>
        <v>0</v>
      </c>
      <c r="H24" s="132"/>
      <c r="I24" s="54"/>
      <c r="J24" s="41"/>
      <c r="K24" s="41"/>
    </row>
    <row r="25" spans="1:15" s="7" customFormat="1" ht="15" customHeight="1" x14ac:dyDescent="0.25">
      <c r="A25" s="222">
        <v>13</v>
      </c>
      <c r="B25" s="215" t="s">
        <v>36</v>
      </c>
      <c r="C25" s="354">
        <f>AutodiagBase_Beneficiaire!E71</f>
        <v>1</v>
      </c>
      <c r="D25" s="354">
        <f>AutodiagBase_Beneficiaire!F71</f>
        <v>1</v>
      </c>
      <c r="E25" s="354">
        <v>1</v>
      </c>
      <c r="F25" s="365">
        <v>1</v>
      </c>
      <c r="G25" s="364">
        <f>AutodiagBase_Beneficiaire!G71</f>
        <v>0</v>
      </c>
      <c r="H25" s="132"/>
      <c r="I25" s="41"/>
      <c r="J25" s="41"/>
      <c r="K25" s="41"/>
    </row>
    <row r="26" spans="1:15" s="7" customFormat="1" x14ac:dyDescent="0.25">
      <c r="A26" s="222">
        <v>14</v>
      </c>
      <c r="B26" s="215" t="s">
        <v>37</v>
      </c>
      <c r="C26" s="354">
        <f>AutodiagBase_Beneficiaire!E72</f>
        <v>1</v>
      </c>
      <c r="D26" s="354">
        <f>AutodiagBase_Beneficiaire!F72</f>
        <v>1</v>
      </c>
      <c r="E26" s="354">
        <v>1</v>
      </c>
      <c r="F26" s="365">
        <v>1</v>
      </c>
      <c r="G26" s="364">
        <f>AutodiagBase_Beneficiaire!G72</f>
        <v>0</v>
      </c>
      <c r="H26" s="132"/>
      <c r="I26" s="41"/>
      <c r="J26" s="41"/>
      <c r="K26" s="41"/>
    </row>
    <row r="27" spans="1:15" s="7" customFormat="1" x14ac:dyDescent="0.25">
      <c r="A27" s="222">
        <v>15</v>
      </c>
      <c r="B27" s="215" t="s">
        <v>38</v>
      </c>
      <c r="C27" s="354">
        <f>AutodiagBase_Beneficiaire!E73</f>
        <v>1</v>
      </c>
      <c r="D27" s="354">
        <f>AutodiagBase_Beneficiaire!F73</f>
        <v>1</v>
      </c>
      <c r="E27" s="354">
        <v>1</v>
      </c>
      <c r="F27" s="365">
        <v>1</v>
      </c>
      <c r="G27" s="364">
        <f>AutodiagBase_Beneficiaire!G73</f>
        <v>0</v>
      </c>
      <c r="H27" s="132"/>
      <c r="I27" s="41"/>
      <c r="J27" s="41"/>
      <c r="K27" s="41"/>
    </row>
    <row r="28" spans="1:15" s="7" customFormat="1" x14ac:dyDescent="0.25">
      <c r="A28" s="222">
        <v>16</v>
      </c>
      <c r="B28" s="215" t="s">
        <v>39</v>
      </c>
      <c r="C28" s="354">
        <f>AutodiagBase_Beneficiaire!E74</f>
        <v>1</v>
      </c>
      <c r="D28" s="354">
        <f>AutodiagBase_Beneficiaire!F74</f>
        <v>1</v>
      </c>
      <c r="E28" s="354">
        <v>1</v>
      </c>
      <c r="F28" s="365">
        <v>1</v>
      </c>
      <c r="G28" s="364">
        <f>AutodiagBase_Beneficiaire!G74</f>
        <v>0</v>
      </c>
      <c r="H28" s="132"/>
      <c r="I28" s="41"/>
      <c r="J28" s="41"/>
      <c r="K28" s="41"/>
    </row>
    <row r="29" spans="1:15" ht="15.75" thickBot="1" x14ac:dyDescent="0.3">
      <c r="A29" s="223">
        <v>17</v>
      </c>
      <c r="B29" s="216" t="s">
        <v>40</v>
      </c>
      <c r="C29" s="354">
        <f>AutodiagBase_Beneficiaire!E75</f>
        <v>0</v>
      </c>
      <c r="D29" s="354">
        <f>AutodiagBase_Beneficiaire!F75</f>
        <v>0</v>
      </c>
      <c r="E29" s="354">
        <v>0</v>
      </c>
      <c r="F29" s="366">
        <v>0</v>
      </c>
      <c r="G29" s="364">
        <f>AutodiagBase_Beneficiaire!G75</f>
        <v>0</v>
      </c>
      <c r="H29" s="132"/>
      <c r="L29"/>
    </row>
    <row r="30" spans="1:15" ht="46.5" customHeight="1" x14ac:dyDescent="0.25">
      <c r="A30" s="570" t="s">
        <v>257</v>
      </c>
      <c r="B30" s="571"/>
      <c r="C30" s="95">
        <f>SUM(C13:C29)</f>
        <v>10</v>
      </c>
      <c r="D30" s="95">
        <f>SUM(D13:D29)</f>
        <v>12</v>
      </c>
      <c r="E30" s="95">
        <f>SUM(E13:E29)</f>
        <v>11</v>
      </c>
      <c r="F30" s="206">
        <f>SUM(F13:F29)</f>
        <v>13</v>
      </c>
      <c r="G30" s="207">
        <f>SUM(G13:G29)</f>
        <v>2</v>
      </c>
      <c r="H30" s="139"/>
      <c r="I30" s="59"/>
      <c r="J30" s="51"/>
      <c r="K30"/>
      <c r="M30" s="42"/>
      <c r="N30" s="42"/>
      <c r="O30" s="42"/>
    </row>
    <row r="31" spans="1:15" ht="14.25" customHeight="1" x14ac:dyDescent="0.25">
      <c r="A31" s="575" t="s">
        <v>139</v>
      </c>
      <c r="B31" s="576"/>
      <c r="C31" s="61" t="s">
        <v>4</v>
      </c>
      <c r="D31" s="61" t="s">
        <v>4</v>
      </c>
      <c r="E31" s="204"/>
      <c r="F31" s="204"/>
      <c r="G31" s="205"/>
      <c r="H31" s="138"/>
      <c r="I31" s="40"/>
      <c r="J31" s="51"/>
      <c r="K31"/>
      <c r="M31" s="42"/>
      <c r="N31" s="42"/>
      <c r="O31" s="42"/>
    </row>
    <row r="32" spans="1:15" ht="30.75" customHeight="1" x14ac:dyDescent="0.25">
      <c r="A32" s="536" t="s">
        <v>140</v>
      </c>
      <c r="B32" s="537"/>
      <c r="C32" s="398">
        <f>'ADM_DEMACHES EGALITE H_F'!F23</f>
        <v>13</v>
      </c>
      <c r="D32" s="540" t="s">
        <v>132</v>
      </c>
      <c r="E32" s="540"/>
      <c r="F32" s="540"/>
      <c r="G32" s="540"/>
      <c r="H32" s="416">
        <f>'ADM_DEMACHES EGALITE H_F'!G23</f>
        <v>11</v>
      </c>
      <c r="I32" s="59"/>
      <c r="J32" s="51"/>
      <c r="K32"/>
      <c r="M32" s="42"/>
      <c r="N32" s="42"/>
      <c r="O32" s="42"/>
    </row>
    <row r="33" spans="1:15" ht="23.25" customHeight="1" thickBot="1" x14ac:dyDescent="0.3">
      <c r="A33" s="573" t="s">
        <v>97</v>
      </c>
      <c r="B33" s="574"/>
      <c r="C33" s="415" t="s">
        <v>302</v>
      </c>
      <c r="D33" s="572" t="str">
        <f>IF(H33&gt;49%,"Projet très positif",IF(H33&gt;20%,"Projet positif","Projet neutre"))</f>
        <v>Projet très positif</v>
      </c>
      <c r="E33" s="572"/>
      <c r="F33" s="532" t="s">
        <v>127</v>
      </c>
      <c r="G33" s="532"/>
      <c r="H33" s="417">
        <f>H32/C32</f>
        <v>0.84615384615384615</v>
      </c>
      <c r="I33" s="40"/>
      <c r="J33" s="51"/>
      <c r="K33"/>
      <c r="M33" s="42"/>
      <c r="N33" s="42"/>
      <c r="O33" s="42"/>
    </row>
    <row r="34" spans="1:15" x14ac:dyDescent="0.25">
      <c r="A34" s="38"/>
      <c r="B34" s="60"/>
      <c r="C34" s="39"/>
      <c r="D34" s="43"/>
      <c r="E34" s="40"/>
    </row>
    <row r="35" spans="1:15" ht="126.75" customHeight="1" x14ac:dyDescent="0.25">
      <c r="A35" s="75" t="s">
        <v>4</v>
      </c>
      <c r="B35" s="75"/>
      <c r="C35" s="75"/>
      <c r="D35" s="75"/>
      <c r="E35" s="52"/>
      <c r="F35" s="105"/>
      <c r="G35" s="57"/>
      <c r="H35" s="132"/>
    </row>
    <row r="36" spans="1:15" s="98" customFormat="1" ht="27" customHeight="1" x14ac:dyDescent="0.25">
      <c r="A36" s="528" t="s">
        <v>1</v>
      </c>
      <c r="B36" s="529"/>
      <c r="C36" s="529"/>
      <c r="D36" s="529"/>
      <c r="E36" s="529"/>
      <c r="F36" s="529"/>
      <c r="G36" s="529"/>
      <c r="H36" s="130"/>
      <c r="I36" s="97"/>
      <c r="J36" s="97"/>
      <c r="K36" s="97"/>
      <c r="L36" s="97"/>
    </row>
    <row r="37" spans="1:15" x14ac:dyDescent="0.25">
      <c r="A37" s="526" t="s">
        <v>118</v>
      </c>
      <c r="B37" s="527"/>
      <c r="C37" s="527"/>
      <c r="D37" s="527"/>
      <c r="E37" s="527"/>
      <c r="F37" s="527"/>
      <c r="G37" s="527"/>
      <c r="H37" s="124"/>
      <c r="L37"/>
    </row>
    <row r="38" spans="1:15" s="7" customFormat="1" ht="81.75" customHeight="1" x14ac:dyDescent="0.25">
      <c r="A38" s="513" t="s">
        <v>112</v>
      </c>
      <c r="B38" s="514"/>
      <c r="C38" s="222" t="s">
        <v>159</v>
      </c>
      <c r="D38" s="261" t="s">
        <v>160</v>
      </c>
      <c r="E38" s="261" t="s">
        <v>131</v>
      </c>
      <c r="F38" s="76" t="s">
        <v>142</v>
      </c>
      <c r="G38" s="58" t="s">
        <v>143</v>
      </c>
      <c r="H38" s="131"/>
      <c r="I38" s="54"/>
      <c r="J38" s="54"/>
      <c r="K38" s="41"/>
      <c r="L38" s="41"/>
    </row>
    <row r="39" spans="1:15" x14ac:dyDescent="0.25">
      <c r="A39" s="224">
        <v>1</v>
      </c>
      <c r="B39" s="375" t="s">
        <v>57</v>
      </c>
      <c r="C39" s="380">
        <v>1</v>
      </c>
      <c r="D39" s="381">
        <v>1</v>
      </c>
      <c r="E39" s="378">
        <v>0</v>
      </c>
      <c r="F39" s="378">
        <v>1</v>
      </c>
      <c r="G39" s="383">
        <v>1</v>
      </c>
      <c r="H39" s="374"/>
      <c r="I39" s="367"/>
      <c r="L39"/>
    </row>
    <row r="40" spans="1:15" ht="22.5" x14ac:dyDescent="0.25">
      <c r="A40" s="224">
        <v>2</v>
      </c>
      <c r="B40" s="375" t="s">
        <v>58</v>
      </c>
      <c r="C40" s="380">
        <v>1</v>
      </c>
      <c r="D40" s="381">
        <v>1</v>
      </c>
      <c r="E40" s="378">
        <v>0</v>
      </c>
      <c r="F40" s="378">
        <v>1</v>
      </c>
      <c r="G40" s="383">
        <v>1</v>
      </c>
      <c r="H40" s="374"/>
      <c r="I40" s="367"/>
      <c r="L40"/>
    </row>
    <row r="41" spans="1:15" ht="47.25" customHeight="1" x14ac:dyDescent="0.25">
      <c r="A41" s="224">
        <v>3</v>
      </c>
      <c r="B41" s="375" t="s">
        <v>138</v>
      </c>
      <c r="C41" s="380">
        <v>1</v>
      </c>
      <c r="D41" s="381">
        <v>1</v>
      </c>
      <c r="E41" s="378">
        <v>1</v>
      </c>
      <c r="F41" s="378">
        <v>1</v>
      </c>
      <c r="G41" s="383">
        <v>0</v>
      </c>
      <c r="H41" s="374"/>
      <c r="I41" s="367"/>
      <c r="L41"/>
    </row>
    <row r="42" spans="1:15" s="102" customFormat="1" ht="13.5" customHeight="1" x14ac:dyDescent="0.2">
      <c r="A42" s="224">
        <v>4</v>
      </c>
      <c r="B42" s="375" t="s">
        <v>59</v>
      </c>
      <c r="C42" s="380">
        <v>1</v>
      </c>
      <c r="D42" s="381">
        <v>1</v>
      </c>
      <c r="E42" s="378">
        <v>0</v>
      </c>
      <c r="F42" s="378">
        <v>1</v>
      </c>
      <c r="G42" s="383">
        <v>1</v>
      </c>
      <c r="H42" s="374"/>
      <c r="I42" s="370"/>
      <c r="J42" s="101"/>
      <c r="K42" s="101"/>
    </row>
    <row r="43" spans="1:15" ht="12" customHeight="1" x14ac:dyDescent="0.25">
      <c r="A43" s="224">
        <v>5</v>
      </c>
      <c r="B43" s="375" t="s">
        <v>60</v>
      </c>
      <c r="C43" s="380">
        <v>1</v>
      </c>
      <c r="D43" s="381">
        <v>1</v>
      </c>
      <c r="E43" s="378">
        <v>1</v>
      </c>
      <c r="F43" s="378">
        <v>1</v>
      </c>
      <c r="G43" s="383">
        <v>0</v>
      </c>
      <c r="H43" s="374"/>
      <c r="I43" s="367"/>
      <c r="L43"/>
    </row>
    <row r="44" spans="1:15" ht="13.5" customHeight="1" x14ac:dyDescent="0.25">
      <c r="A44" s="224">
        <v>6</v>
      </c>
      <c r="B44" s="375" t="s">
        <v>61</v>
      </c>
      <c r="C44" s="380">
        <v>1</v>
      </c>
      <c r="D44" s="381">
        <v>1</v>
      </c>
      <c r="E44" s="378">
        <v>0</v>
      </c>
      <c r="F44" s="378">
        <v>1</v>
      </c>
      <c r="G44" s="383">
        <v>1</v>
      </c>
      <c r="H44" s="374"/>
      <c r="I44" s="367"/>
      <c r="L44"/>
    </row>
    <row r="45" spans="1:15" x14ac:dyDescent="0.25">
      <c r="A45" s="224">
        <v>7</v>
      </c>
      <c r="B45" s="375" t="s">
        <v>62</v>
      </c>
      <c r="C45" s="380">
        <v>0</v>
      </c>
      <c r="D45" s="381">
        <v>0</v>
      </c>
      <c r="E45" s="378">
        <v>0</v>
      </c>
      <c r="F45" s="378">
        <v>0</v>
      </c>
      <c r="G45" s="383">
        <v>0</v>
      </c>
      <c r="H45" s="374"/>
      <c r="I45" s="367"/>
      <c r="L45"/>
    </row>
    <row r="46" spans="1:15" x14ac:dyDescent="0.25">
      <c r="A46" s="224">
        <v>8</v>
      </c>
      <c r="B46" s="375" t="s">
        <v>63</v>
      </c>
      <c r="C46" s="380">
        <v>0</v>
      </c>
      <c r="D46" s="381">
        <v>0</v>
      </c>
      <c r="E46" s="378">
        <v>0</v>
      </c>
      <c r="F46" s="378">
        <v>0</v>
      </c>
      <c r="G46" s="383">
        <v>0</v>
      </c>
      <c r="H46" s="374"/>
      <c r="I46" s="367"/>
      <c r="L46"/>
    </row>
    <row r="47" spans="1:15" ht="13.5" customHeight="1" x14ac:dyDescent="0.25">
      <c r="A47" s="224">
        <v>9</v>
      </c>
      <c r="B47" s="375" t="s">
        <v>64</v>
      </c>
      <c r="C47" s="380">
        <v>1</v>
      </c>
      <c r="D47" s="381">
        <v>1</v>
      </c>
      <c r="E47" s="378">
        <v>1</v>
      </c>
      <c r="F47" s="378">
        <v>1</v>
      </c>
      <c r="G47" s="383">
        <v>0</v>
      </c>
      <c r="H47" s="374"/>
      <c r="I47" s="367"/>
      <c r="L47"/>
    </row>
    <row r="48" spans="1:15" ht="22.5" x14ac:dyDescent="0.25">
      <c r="A48" s="224">
        <v>10</v>
      </c>
      <c r="B48" s="375" t="s">
        <v>65</v>
      </c>
      <c r="C48" s="380">
        <v>1</v>
      </c>
      <c r="D48" s="381">
        <v>0</v>
      </c>
      <c r="E48" s="378">
        <v>1</v>
      </c>
      <c r="F48" s="378">
        <v>1</v>
      </c>
      <c r="G48" s="383">
        <v>0</v>
      </c>
      <c r="H48" s="374"/>
      <c r="I48" s="367"/>
      <c r="L48"/>
    </row>
    <row r="49" spans="1:256" s="4" customFormat="1" ht="24" x14ac:dyDescent="0.25">
      <c r="A49" s="224">
        <v>11</v>
      </c>
      <c r="B49" s="376" t="s">
        <v>66</v>
      </c>
      <c r="C49" s="380">
        <v>1</v>
      </c>
      <c r="D49" s="381">
        <v>1</v>
      </c>
      <c r="E49" s="378">
        <v>1</v>
      </c>
      <c r="F49" s="378">
        <v>1</v>
      </c>
      <c r="G49" s="383">
        <v>0</v>
      </c>
      <c r="H49" s="374"/>
      <c r="I49" s="367"/>
      <c r="J49" s="42"/>
      <c r="K49" s="42"/>
    </row>
    <row r="50" spans="1:256" ht="14.25" customHeight="1" x14ac:dyDescent="0.25">
      <c r="A50" s="224">
        <v>12</v>
      </c>
      <c r="B50" s="376" t="s">
        <v>34</v>
      </c>
      <c r="C50" s="380">
        <v>1</v>
      </c>
      <c r="D50" s="381">
        <v>1</v>
      </c>
      <c r="E50" s="378">
        <v>1</v>
      </c>
      <c r="F50" s="378">
        <v>1</v>
      </c>
      <c r="G50" s="383">
        <v>0</v>
      </c>
      <c r="H50" s="374"/>
      <c r="I50" s="368"/>
      <c r="J50" s="55"/>
      <c r="K50" s="55"/>
      <c r="L50" s="32"/>
      <c r="M50" s="32"/>
      <c r="N50" s="32"/>
      <c r="O50" s="32"/>
      <c r="P50" s="32"/>
      <c r="Q50" s="32"/>
      <c r="R50" s="32"/>
      <c r="S50" s="32"/>
      <c r="T50" s="32"/>
      <c r="U50" s="32"/>
      <c r="V50" s="32"/>
      <c r="W50" s="32"/>
      <c r="X50" s="32"/>
      <c r="Y50" s="32"/>
      <c r="Z50" s="32"/>
      <c r="AA50" s="32"/>
      <c r="AB50" s="32"/>
      <c r="AC50" s="32"/>
      <c r="AD50" s="32"/>
      <c r="AE50" s="32"/>
      <c r="AF50" s="32"/>
      <c r="AG50" s="32"/>
      <c r="AH50" s="32"/>
      <c r="AI50" s="32"/>
      <c r="AJ50" s="32"/>
      <c r="AK50" s="32"/>
      <c r="AL50" s="32"/>
      <c r="AM50" s="32"/>
      <c r="AN50" s="32"/>
      <c r="AO50" s="32"/>
      <c r="AP50" s="32"/>
      <c r="AQ50" s="32"/>
      <c r="AR50" s="32"/>
      <c r="AS50" s="32"/>
      <c r="AT50" s="32"/>
      <c r="AU50" s="32"/>
      <c r="AV50" s="32"/>
      <c r="AW50" s="32"/>
      <c r="AX50" s="32"/>
      <c r="AY50" s="32"/>
      <c r="AZ50" s="32"/>
      <c r="BA50" s="32"/>
      <c r="BB50" s="32"/>
      <c r="BC50" s="32"/>
      <c r="BD50" s="32"/>
      <c r="BE50" s="32"/>
      <c r="BF50" s="32"/>
      <c r="BG50" s="32"/>
      <c r="BH50" s="32"/>
      <c r="BI50" s="32"/>
      <c r="BJ50" s="32"/>
      <c r="BK50" s="32"/>
      <c r="BL50" s="32"/>
      <c r="BM50" s="32"/>
      <c r="BN50" s="32"/>
      <c r="BO50" s="32"/>
      <c r="BP50" s="32"/>
      <c r="BQ50" s="32"/>
      <c r="BR50" s="32"/>
      <c r="BS50" s="32"/>
      <c r="BT50" s="32"/>
      <c r="BU50" s="32"/>
      <c r="BV50" s="32"/>
      <c r="BW50" s="32"/>
      <c r="BX50" s="32"/>
      <c r="BY50" s="32"/>
      <c r="BZ50" s="32"/>
      <c r="CA50" s="32"/>
      <c r="CB50" s="32"/>
      <c r="CC50" s="32"/>
      <c r="CD50" s="32"/>
      <c r="CE50" s="32"/>
      <c r="CF50" s="32"/>
      <c r="CG50" s="32"/>
      <c r="CH50" s="32"/>
      <c r="CI50" s="32"/>
      <c r="CJ50" s="32"/>
      <c r="CK50" s="32"/>
      <c r="CL50" s="32"/>
      <c r="CM50" s="32"/>
      <c r="CN50" s="32"/>
      <c r="CO50" s="32"/>
      <c r="CP50" s="32"/>
      <c r="CQ50" s="32"/>
      <c r="CR50" s="32"/>
      <c r="CS50" s="32"/>
      <c r="CT50" s="32"/>
      <c r="CU50" s="32"/>
      <c r="CV50" s="32"/>
      <c r="CW50" s="32"/>
      <c r="CX50" s="32"/>
      <c r="CY50" s="32"/>
      <c r="CZ50" s="32"/>
      <c r="DA50" s="32"/>
      <c r="DB50" s="32"/>
      <c r="DC50" s="32"/>
      <c r="DD50" s="32"/>
      <c r="DE50" s="32"/>
      <c r="DF50" s="32"/>
      <c r="DG50" s="32"/>
      <c r="DH50" s="32"/>
      <c r="DI50" s="32"/>
      <c r="DJ50" s="32"/>
      <c r="DK50" s="32"/>
      <c r="DL50" s="32"/>
      <c r="DM50" s="32"/>
      <c r="DN50" s="32"/>
      <c r="DO50" s="32"/>
      <c r="DP50" s="32"/>
      <c r="DQ50" s="32"/>
      <c r="DR50" s="32"/>
      <c r="DS50" s="32"/>
      <c r="DT50" s="32"/>
      <c r="DU50" s="32"/>
      <c r="DV50" s="32"/>
      <c r="DW50" s="32"/>
      <c r="DX50" s="32"/>
      <c r="DY50" s="32"/>
      <c r="DZ50" s="32"/>
      <c r="EA50" s="32"/>
      <c r="EB50" s="32"/>
      <c r="EC50" s="32"/>
      <c r="ED50" s="32"/>
      <c r="EE50" s="32"/>
      <c r="EF50" s="32"/>
      <c r="EG50" s="32"/>
      <c r="EH50" s="32"/>
      <c r="EI50" s="32"/>
      <c r="EJ50" s="32"/>
      <c r="EK50" s="32"/>
      <c r="EL50" s="32"/>
      <c r="EM50" s="32"/>
      <c r="EN50" s="32"/>
      <c r="EO50" s="32"/>
      <c r="EP50" s="32"/>
      <c r="EQ50" s="32"/>
      <c r="ER50" s="32"/>
      <c r="ES50" s="32"/>
      <c r="ET50" s="32"/>
      <c r="EU50" s="32"/>
      <c r="EV50" s="32"/>
      <c r="EW50" s="32"/>
      <c r="EX50" s="32"/>
      <c r="EY50" s="32"/>
      <c r="EZ50" s="32"/>
      <c r="FA50" s="32"/>
      <c r="FB50" s="32"/>
      <c r="FC50" s="32"/>
      <c r="FD50" s="32"/>
      <c r="FE50" s="32"/>
      <c r="FF50" s="32"/>
      <c r="FG50" s="32"/>
      <c r="FH50" s="32"/>
      <c r="FI50" s="32"/>
      <c r="FJ50" s="32"/>
      <c r="FK50" s="32"/>
      <c r="FL50" s="32"/>
      <c r="FM50" s="32"/>
      <c r="FN50" s="32"/>
      <c r="FO50" s="32"/>
      <c r="FP50" s="32"/>
      <c r="FQ50" s="32"/>
      <c r="FR50" s="32"/>
      <c r="FS50" s="32"/>
      <c r="FT50" s="32"/>
      <c r="FU50" s="32"/>
      <c r="FV50" s="32"/>
      <c r="FW50" s="32"/>
      <c r="FX50" s="32"/>
      <c r="FY50" s="32"/>
      <c r="FZ50" s="32"/>
      <c r="GA50" s="32"/>
      <c r="GB50" s="32"/>
      <c r="GC50" s="32"/>
      <c r="GD50" s="32"/>
      <c r="GE50" s="32"/>
      <c r="GF50" s="32"/>
      <c r="GG50" s="32"/>
      <c r="GH50" s="32"/>
      <c r="GI50" s="32"/>
      <c r="GJ50" s="32"/>
      <c r="GK50" s="32"/>
      <c r="GL50" s="32"/>
      <c r="GM50" s="32"/>
      <c r="GN50" s="32"/>
      <c r="GO50" s="32"/>
      <c r="GP50" s="32"/>
      <c r="GQ50" s="32"/>
      <c r="GR50" s="32"/>
      <c r="GS50" s="32"/>
      <c r="GT50" s="32"/>
      <c r="GU50" s="32"/>
      <c r="GV50" s="32"/>
      <c r="GW50" s="32"/>
      <c r="GX50" s="32"/>
      <c r="GY50" s="32"/>
      <c r="GZ50" s="32"/>
      <c r="HA50" s="32"/>
      <c r="HB50" s="32"/>
      <c r="HC50" s="32"/>
      <c r="HD50" s="32"/>
      <c r="HE50" s="32"/>
      <c r="HF50" s="32"/>
      <c r="HG50" s="32"/>
      <c r="HH50" s="32"/>
      <c r="HI50" s="32"/>
      <c r="HJ50" s="32"/>
      <c r="HK50" s="32"/>
      <c r="HL50" s="32"/>
      <c r="HM50" s="32"/>
      <c r="HN50" s="32"/>
      <c r="HO50" s="32"/>
      <c r="HP50" s="32"/>
      <c r="HQ50" s="32"/>
      <c r="HR50" s="32"/>
      <c r="HS50" s="32"/>
      <c r="HT50" s="32"/>
      <c r="HU50" s="32"/>
      <c r="HV50" s="32"/>
      <c r="HW50" s="32"/>
      <c r="HX50" s="32"/>
      <c r="HY50" s="32"/>
      <c r="HZ50" s="32"/>
      <c r="IA50" s="32"/>
      <c r="IB50" s="32"/>
      <c r="IC50" s="32"/>
      <c r="ID50" s="32"/>
      <c r="IE50" s="32"/>
      <c r="IF50" s="32"/>
      <c r="IG50" s="32"/>
      <c r="IH50" s="32"/>
      <c r="II50" s="32"/>
      <c r="IJ50" s="32"/>
      <c r="IK50" s="32"/>
      <c r="IL50" s="32"/>
      <c r="IM50" s="32"/>
      <c r="IN50" s="32"/>
      <c r="IO50" s="32"/>
      <c r="IP50" s="32"/>
      <c r="IQ50" s="32"/>
      <c r="IR50" s="32"/>
      <c r="IS50" s="32"/>
      <c r="IT50" s="32"/>
      <c r="IU50" s="32"/>
      <c r="IV50" s="32"/>
    </row>
    <row r="51" spans="1:256" x14ac:dyDescent="0.25">
      <c r="A51" s="224">
        <v>13</v>
      </c>
      <c r="B51" s="376" t="s">
        <v>67</v>
      </c>
      <c r="C51" s="380">
        <v>1</v>
      </c>
      <c r="D51" s="381">
        <v>1</v>
      </c>
      <c r="E51" s="378">
        <v>1</v>
      </c>
      <c r="F51" s="378">
        <v>1</v>
      </c>
      <c r="G51" s="383">
        <v>0</v>
      </c>
      <c r="H51" s="374"/>
      <c r="I51" s="367"/>
      <c r="L51"/>
    </row>
    <row r="52" spans="1:256" ht="24" x14ac:dyDescent="0.25">
      <c r="A52" s="224">
        <v>14</v>
      </c>
      <c r="B52" s="376" t="s">
        <v>68</v>
      </c>
      <c r="C52" s="380">
        <v>0</v>
      </c>
      <c r="D52" s="381">
        <v>0</v>
      </c>
      <c r="E52" s="378">
        <v>0</v>
      </c>
      <c r="F52" s="378">
        <v>0</v>
      </c>
      <c r="G52" s="383">
        <v>0</v>
      </c>
      <c r="H52" s="374"/>
      <c r="I52" s="367"/>
      <c r="L52"/>
    </row>
    <row r="53" spans="1:256" s="1" customFormat="1" ht="24" x14ac:dyDescent="0.25">
      <c r="A53" s="224">
        <v>15</v>
      </c>
      <c r="B53" s="376" t="s">
        <v>69</v>
      </c>
      <c r="C53" s="380">
        <v>1</v>
      </c>
      <c r="D53" s="381">
        <v>1</v>
      </c>
      <c r="E53" s="378">
        <v>1</v>
      </c>
      <c r="F53" s="378">
        <v>1</v>
      </c>
      <c r="G53" s="383">
        <v>0</v>
      </c>
      <c r="H53" s="374"/>
      <c r="I53" s="369"/>
      <c r="J53" s="56"/>
      <c r="K53" s="56"/>
    </row>
    <row r="54" spans="1:256" ht="15.75" thickBot="1" x14ac:dyDescent="0.3">
      <c r="A54" s="225">
        <v>16</v>
      </c>
      <c r="B54" s="377" t="s">
        <v>70</v>
      </c>
      <c r="C54" s="380">
        <v>0</v>
      </c>
      <c r="D54" s="381">
        <v>0</v>
      </c>
      <c r="E54" s="379">
        <v>0</v>
      </c>
      <c r="F54" s="379">
        <v>0</v>
      </c>
      <c r="G54" s="383">
        <v>0</v>
      </c>
      <c r="H54" s="374"/>
      <c r="I54" s="367"/>
      <c r="L54"/>
    </row>
    <row r="55" spans="1:256" ht="47.25" customHeight="1" x14ac:dyDescent="0.25">
      <c r="A55" s="534" t="s">
        <v>256</v>
      </c>
      <c r="B55" s="535"/>
      <c r="C55" s="209">
        <f>SUM(C39:C54)</f>
        <v>12</v>
      </c>
      <c r="D55" s="209">
        <f>SUM(D39:D54)</f>
        <v>11</v>
      </c>
      <c r="E55" s="382">
        <f t="shared" ref="E55:G55" si="0">SUM(E39:E54)</f>
        <v>8</v>
      </c>
      <c r="F55" s="382">
        <f t="shared" si="0"/>
        <v>12</v>
      </c>
      <c r="G55" s="382">
        <f t="shared" si="0"/>
        <v>4</v>
      </c>
      <c r="H55" s="210"/>
      <c r="L55"/>
    </row>
    <row r="56" spans="1:256" ht="15" customHeight="1" x14ac:dyDescent="0.25">
      <c r="A56" s="536" t="s">
        <v>139</v>
      </c>
      <c r="B56" s="537"/>
      <c r="C56" s="137"/>
      <c r="D56" s="137"/>
      <c r="E56" s="127"/>
      <c r="F56" s="127"/>
      <c r="G56" s="123"/>
      <c r="H56" s="138"/>
      <c r="I56" s="59"/>
      <c r="J56" s="51"/>
      <c r="K56"/>
      <c r="M56" s="42"/>
      <c r="N56" s="42"/>
      <c r="O56" s="42"/>
    </row>
    <row r="57" spans="1:256" ht="32.25" customHeight="1" x14ac:dyDescent="0.25">
      <c r="A57" s="536" t="s">
        <v>113</v>
      </c>
      <c r="B57" s="537"/>
      <c r="C57" s="193">
        <f>'ADM_DEMARCHES EGALITE_CHANCES'!F22</f>
        <v>9</v>
      </c>
      <c r="D57" s="541" t="s">
        <v>132</v>
      </c>
      <c r="E57" s="541"/>
      <c r="F57" s="541"/>
      <c r="G57" s="541"/>
      <c r="H57" s="416">
        <f>'ADM_DEMARCHES EGALITE_CHANCES'!G22</f>
        <v>6</v>
      </c>
      <c r="I57" s="40"/>
      <c r="J57" s="51"/>
      <c r="K57"/>
      <c r="M57" s="42"/>
      <c r="N57" s="42"/>
      <c r="O57" s="42"/>
    </row>
    <row r="58" spans="1:256" ht="15.75" customHeight="1" thickBot="1" x14ac:dyDescent="0.3">
      <c r="A58" s="538" t="s">
        <v>97</v>
      </c>
      <c r="B58" s="539"/>
      <c r="C58" s="195" t="s">
        <v>303</v>
      </c>
      <c r="D58" s="532" t="str">
        <f>IF(H58&gt;49%,"Projet très positif",IF(H58&gt;20%,"Projet positif","Projet neutre"))</f>
        <v>Projet très positif</v>
      </c>
      <c r="E58" s="532"/>
      <c r="F58" s="592" t="s">
        <v>127</v>
      </c>
      <c r="G58" s="592"/>
      <c r="H58" s="148">
        <f>H57/C57</f>
        <v>0.66666666666666663</v>
      </c>
      <c r="I58" s="59"/>
      <c r="J58" s="51"/>
      <c r="K58"/>
      <c r="M58" s="42"/>
      <c r="N58" s="42"/>
      <c r="O58" s="42"/>
    </row>
    <row r="59" spans="1:256" s="4" customFormat="1" ht="4.5" customHeight="1" x14ac:dyDescent="0.25">
      <c r="A59" s="77"/>
      <c r="B59" s="77"/>
      <c r="C59" s="64"/>
      <c r="D59" s="64"/>
      <c r="E59" s="64"/>
      <c r="F59" s="106"/>
      <c r="G59" s="73"/>
      <c r="H59" s="73"/>
      <c r="I59" s="59"/>
      <c r="J59" s="41"/>
      <c r="L59" s="42"/>
      <c r="M59" s="42"/>
      <c r="N59" s="42"/>
      <c r="O59" s="42"/>
    </row>
    <row r="60" spans="1:256" s="4" customFormat="1" ht="2.25" customHeight="1" x14ac:dyDescent="0.25">
      <c r="A60" s="69"/>
      <c r="B60" s="63"/>
      <c r="C60" s="66"/>
      <c r="D60" s="65"/>
      <c r="E60" s="62"/>
      <c r="F60" s="107"/>
      <c r="G60" s="71"/>
      <c r="H60" s="133"/>
      <c r="I60" s="40"/>
      <c r="J60" s="41"/>
      <c r="L60" s="42"/>
      <c r="M60" s="42"/>
      <c r="N60" s="42"/>
      <c r="O60" s="42"/>
    </row>
    <row r="61" spans="1:256" s="100" customFormat="1" ht="30" customHeight="1" x14ac:dyDescent="0.25">
      <c r="A61" s="530" t="s">
        <v>114</v>
      </c>
      <c r="B61" s="531"/>
      <c r="C61" s="531"/>
      <c r="D61" s="531"/>
      <c r="E61" s="531"/>
      <c r="F61" s="531"/>
      <c r="G61" s="531"/>
      <c r="H61" s="130"/>
      <c r="I61" s="99"/>
      <c r="J61" s="99"/>
      <c r="K61" s="99"/>
      <c r="L61" s="99"/>
    </row>
    <row r="62" spans="1:256" x14ac:dyDescent="0.25">
      <c r="A62" s="526" t="s">
        <v>118</v>
      </c>
      <c r="B62" s="527"/>
      <c r="C62" s="527"/>
      <c r="D62" s="527"/>
      <c r="E62" s="527"/>
      <c r="F62" s="527"/>
      <c r="G62" s="527"/>
      <c r="H62" s="124"/>
      <c r="L62"/>
    </row>
    <row r="63" spans="1:256" ht="78" customHeight="1" x14ac:dyDescent="0.25">
      <c r="A63" s="513" t="s">
        <v>112</v>
      </c>
      <c r="B63" s="514"/>
      <c r="C63" s="222" t="s">
        <v>159</v>
      </c>
      <c r="D63" s="261" t="s">
        <v>160</v>
      </c>
      <c r="E63" s="261" t="s">
        <v>131</v>
      </c>
      <c r="F63" s="76" t="s">
        <v>142</v>
      </c>
      <c r="G63" s="58" t="s">
        <v>143</v>
      </c>
      <c r="H63" s="131"/>
      <c r="L63"/>
    </row>
    <row r="64" spans="1:256" ht="24" x14ac:dyDescent="0.25">
      <c r="A64" s="220">
        <v>1</v>
      </c>
      <c r="B64" s="217" t="s">
        <v>71</v>
      </c>
      <c r="C64" s="384">
        <v>1</v>
      </c>
      <c r="D64" s="384">
        <v>1</v>
      </c>
      <c r="E64" s="378">
        <v>0</v>
      </c>
      <c r="F64" s="378">
        <v>1</v>
      </c>
      <c r="G64" s="384">
        <v>1</v>
      </c>
      <c r="H64" s="399"/>
      <c r="L64"/>
    </row>
    <row r="65" spans="1:12" ht="24" x14ac:dyDescent="0.25">
      <c r="A65" s="220">
        <v>2</v>
      </c>
      <c r="B65" s="217" t="s">
        <v>73</v>
      </c>
      <c r="C65" s="384">
        <v>0</v>
      </c>
      <c r="D65" s="384">
        <v>0</v>
      </c>
      <c r="E65" s="378">
        <v>1</v>
      </c>
      <c r="F65" s="378">
        <v>1</v>
      </c>
      <c r="G65" s="384">
        <v>0</v>
      </c>
      <c r="H65" s="400"/>
      <c r="J65" s="67"/>
      <c r="L65"/>
    </row>
    <row r="66" spans="1:12" x14ac:dyDescent="0.25">
      <c r="A66" s="220">
        <v>3</v>
      </c>
      <c r="B66" s="217" t="s">
        <v>81</v>
      </c>
      <c r="C66" s="384">
        <v>1</v>
      </c>
      <c r="D66" s="384">
        <v>0</v>
      </c>
      <c r="E66" s="378">
        <v>0</v>
      </c>
      <c r="F66" s="378">
        <v>1</v>
      </c>
      <c r="G66" s="384">
        <v>1</v>
      </c>
      <c r="H66" s="401"/>
      <c r="J66" s="67"/>
      <c r="L66"/>
    </row>
    <row r="67" spans="1:12" x14ac:dyDescent="0.25">
      <c r="A67" s="220">
        <v>4</v>
      </c>
      <c r="B67" s="217" t="s">
        <v>292</v>
      </c>
      <c r="C67" s="384">
        <v>1</v>
      </c>
      <c r="D67" s="384">
        <v>1</v>
      </c>
      <c r="E67" s="378">
        <v>1</v>
      </c>
      <c r="F67" s="378">
        <v>1</v>
      </c>
      <c r="G67" s="384">
        <v>0</v>
      </c>
      <c r="H67" s="402"/>
      <c r="J67" s="67"/>
      <c r="L67"/>
    </row>
    <row r="68" spans="1:12" ht="24" x14ac:dyDescent="0.25">
      <c r="A68" s="220">
        <v>5</v>
      </c>
      <c r="B68" s="217" t="s">
        <v>72</v>
      </c>
      <c r="C68" s="384">
        <v>0</v>
      </c>
      <c r="D68" s="384">
        <v>1</v>
      </c>
      <c r="E68" s="378">
        <v>1</v>
      </c>
      <c r="F68" s="378">
        <v>1</v>
      </c>
      <c r="G68" s="384">
        <v>0</v>
      </c>
      <c r="H68" s="403"/>
      <c r="J68" s="67"/>
      <c r="L68"/>
    </row>
    <row r="69" spans="1:12" x14ac:dyDescent="0.25">
      <c r="A69" s="220">
        <v>6</v>
      </c>
      <c r="B69" s="217" t="s">
        <v>56</v>
      </c>
      <c r="C69" s="384">
        <v>1</v>
      </c>
      <c r="D69" s="384">
        <v>1</v>
      </c>
      <c r="E69" s="378">
        <v>1</v>
      </c>
      <c r="F69" s="378">
        <v>1</v>
      </c>
      <c r="G69" s="384">
        <v>0</v>
      </c>
      <c r="H69" s="403"/>
      <c r="J69" s="67"/>
      <c r="L69"/>
    </row>
    <row r="70" spans="1:12" x14ac:dyDescent="0.25">
      <c r="A70" s="220">
        <v>7</v>
      </c>
      <c r="B70" s="217" t="s">
        <v>74</v>
      </c>
      <c r="C70" s="384">
        <v>0</v>
      </c>
      <c r="D70" s="384">
        <v>0</v>
      </c>
      <c r="E70" s="378">
        <v>1</v>
      </c>
      <c r="F70" s="378">
        <v>0</v>
      </c>
      <c r="G70" s="384">
        <v>0</v>
      </c>
      <c r="H70" s="403"/>
      <c r="J70" s="67"/>
      <c r="L70"/>
    </row>
    <row r="71" spans="1:12" x14ac:dyDescent="0.25">
      <c r="A71" s="220">
        <v>8</v>
      </c>
      <c r="B71" s="217" t="s">
        <v>75</v>
      </c>
      <c r="C71" s="384">
        <v>1</v>
      </c>
      <c r="D71" s="384">
        <v>0</v>
      </c>
      <c r="E71" s="378">
        <v>1</v>
      </c>
      <c r="F71" s="378">
        <v>1</v>
      </c>
      <c r="G71" s="384">
        <v>0</v>
      </c>
      <c r="H71" s="403"/>
      <c r="J71" s="67"/>
      <c r="L71"/>
    </row>
    <row r="72" spans="1:12" ht="24" x14ac:dyDescent="0.25">
      <c r="A72" s="220">
        <v>9</v>
      </c>
      <c r="B72" s="217" t="s">
        <v>162</v>
      </c>
      <c r="C72" s="384">
        <v>0</v>
      </c>
      <c r="D72" s="384">
        <v>0</v>
      </c>
      <c r="E72" s="378">
        <v>1</v>
      </c>
      <c r="F72" s="378">
        <v>0</v>
      </c>
      <c r="G72" s="384">
        <v>0</v>
      </c>
      <c r="H72" s="403"/>
      <c r="J72" s="67"/>
      <c r="L72"/>
    </row>
    <row r="73" spans="1:12" ht="36" x14ac:dyDescent="0.25">
      <c r="A73" s="220">
        <v>10</v>
      </c>
      <c r="B73" s="217" t="s">
        <v>77</v>
      </c>
      <c r="C73" s="384">
        <v>1</v>
      </c>
      <c r="D73" s="384">
        <v>1</v>
      </c>
      <c r="E73" s="378">
        <v>1</v>
      </c>
      <c r="F73" s="378">
        <v>1</v>
      </c>
      <c r="G73" s="384">
        <v>0</v>
      </c>
      <c r="H73" s="403"/>
      <c r="J73" s="68"/>
      <c r="L73"/>
    </row>
    <row r="74" spans="1:12" ht="48" x14ac:dyDescent="0.25">
      <c r="A74" s="220">
        <v>11</v>
      </c>
      <c r="B74" s="217" t="s">
        <v>294</v>
      </c>
      <c r="C74" s="384">
        <v>1</v>
      </c>
      <c r="D74" s="384">
        <v>1</v>
      </c>
      <c r="E74" s="378">
        <v>0</v>
      </c>
      <c r="F74" s="378">
        <v>1</v>
      </c>
      <c r="G74" s="384">
        <v>1</v>
      </c>
      <c r="H74" s="404"/>
      <c r="J74" s="67"/>
      <c r="L74"/>
    </row>
    <row r="75" spans="1:12" x14ac:dyDescent="0.25">
      <c r="A75" s="220">
        <v>12</v>
      </c>
      <c r="B75" s="217" t="s">
        <v>78</v>
      </c>
      <c r="C75" s="384">
        <v>0</v>
      </c>
      <c r="D75" s="384">
        <v>0</v>
      </c>
      <c r="E75" s="378">
        <v>1</v>
      </c>
      <c r="F75" s="378">
        <v>0</v>
      </c>
      <c r="G75" s="384">
        <v>0</v>
      </c>
      <c r="H75" s="403"/>
      <c r="J75" s="67"/>
      <c r="L75"/>
    </row>
    <row r="76" spans="1:12" x14ac:dyDescent="0.25">
      <c r="A76" s="220">
        <v>13</v>
      </c>
      <c r="B76" s="217" t="s">
        <v>79</v>
      </c>
      <c r="C76" s="384">
        <v>0</v>
      </c>
      <c r="D76" s="384">
        <v>0</v>
      </c>
      <c r="E76" s="378">
        <v>1</v>
      </c>
      <c r="F76" s="378">
        <v>0</v>
      </c>
      <c r="G76" s="384">
        <v>0</v>
      </c>
      <c r="H76" s="403"/>
      <c r="J76" s="67"/>
      <c r="L76"/>
    </row>
    <row r="77" spans="1:12" x14ac:dyDescent="0.25">
      <c r="A77" s="220">
        <v>14</v>
      </c>
      <c r="B77" s="217" t="s">
        <v>80</v>
      </c>
      <c r="C77" s="384">
        <v>0</v>
      </c>
      <c r="D77" s="384">
        <v>0</v>
      </c>
      <c r="E77" s="378">
        <v>1</v>
      </c>
      <c r="F77" s="378">
        <v>0</v>
      </c>
      <c r="G77" s="384">
        <v>0</v>
      </c>
      <c r="H77" s="403"/>
      <c r="J77" s="67"/>
      <c r="L77"/>
    </row>
    <row r="78" spans="1:12" x14ac:dyDescent="0.25">
      <c r="A78" s="220">
        <v>15</v>
      </c>
      <c r="B78" s="217" t="s">
        <v>82</v>
      </c>
      <c r="C78" s="384">
        <v>0</v>
      </c>
      <c r="D78" s="384">
        <v>0</v>
      </c>
      <c r="E78" s="378">
        <v>1</v>
      </c>
      <c r="F78" s="378">
        <v>0</v>
      </c>
      <c r="G78" s="384">
        <v>0</v>
      </c>
      <c r="H78" s="403"/>
      <c r="J78" s="67"/>
      <c r="L78"/>
    </row>
    <row r="79" spans="1:12" x14ac:dyDescent="0.25">
      <c r="A79" s="220">
        <v>16</v>
      </c>
      <c r="B79" s="217" t="s">
        <v>83</v>
      </c>
      <c r="C79" s="384">
        <v>0</v>
      </c>
      <c r="D79" s="384">
        <v>0</v>
      </c>
      <c r="E79" s="378">
        <v>1</v>
      </c>
      <c r="F79" s="378">
        <v>0</v>
      </c>
      <c r="G79" s="384">
        <v>0</v>
      </c>
      <c r="H79" s="403"/>
      <c r="J79" s="67"/>
      <c r="L79"/>
    </row>
    <row r="80" spans="1:12" x14ac:dyDescent="0.25">
      <c r="A80" s="220">
        <v>17</v>
      </c>
      <c r="B80" s="217" t="s">
        <v>84</v>
      </c>
      <c r="C80" s="384">
        <v>1</v>
      </c>
      <c r="D80" s="384">
        <v>1</v>
      </c>
      <c r="E80" s="378">
        <v>1</v>
      </c>
      <c r="F80" s="378">
        <v>1</v>
      </c>
      <c r="G80" s="384">
        <v>0</v>
      </c>
      <c r="H80" s="403"/>
      <c r="J80" s="67"/>
      <c r="L80"/>
    </row>
    <row r="81" spans="1:12" ht="34.5" x14ac:dyDescent="0.25">
      <c r="A81" s="220">
        <v>18</v>
      </c>
      <c r="B81" s="218" t="s">
        <v>161</v>
      </c>
      <c r="C81" s="384">
        <v>0</v>
      </c>
      <c r="D81" s="384">
        <v>0</v>
      </c>
      <c r="E81" s="378">
        <v>1</v>
      </c>
      <c r="F81" s="378">
        <v>0</v>
      </c>
      <c r="G81" s="384">
        <v>0</v>
      </c>
      <c r="H81" s="403"/>
      <c r="J81" s="67"/>
      <c r="L81"/>
    </row>
    <row r="82" spans="1:12" x14ac:dyDescent="0.25">
      <c r="A82" s="220">
        <v>19</v>
      </c>
      <c r="B82" s="217" t="s">
        <v>86</v>
      </c>
      <c r="C82" s="384">
        <v>0</v>
      </c>
      <c r="D82" s="384">
        <v>0</v>
      </c>
      <c r="E82" s="378">
        <v>1</v>
      </c>
      <c r="F82" s="378">
        <v>0</v>
      </c>
      <c r="G82" s="384">
        <v>0</v>
      </c>
      <c r="H82" s="403"/>
      <c r="J82" s="67"/>
      <c r="L82"/>
    </row>
    <row r="83" spans="1:12" ht="24" x14ac:dyDescent="0.25">
      <c r="A83" s="220">
        <v>20</v>
      </c>
      <c r="B83" s="217" t="s">
        <v>163</v>
      </c>
      <c r="C83" s="384">
        <v>1</v>
      </c>
      <c r="D83" s="384">
        <v>1</v>
      </c>
      <c r="E83" s="378">
        <v>1</v>
      </c>
      <c r="F83" s="378">
        <v>1</v>
      </c>
      <c r="G83" s="384">
        <v>0</v>
      </c>
      <c r="H83" s="403"/>
      <c r="J83" s="67"/>
      <c r="L83"/>
    </row>
    <row r="84" spans="1:12" ht="22.5" x14ac:dyDescent="0.25">
      <c r="A84" s="220">
        <v>21</v>
      </c>
      <c r="B84" s="220" t="s">
        <v>95</v>
      </c>
      <c r="C84" s="384">
        <v>1</v>
      </c>
      <c r="D84" s="384">
        <v>1</v>
      </c>
      <c r="E84" s="378">
        <v>1</v>
      </c>
      <c r="F84" s="378">
        <v>1</v>
      </c>
      <c r="G84" s="384">
        <v>0</v>
      </c>
      <c r="H84" s="403"/>
      <c r="J84" s="67"/>
      <c r="L84"/>
    </row>
    <row r="85" spans="1:12" ht="15.75" thickBot="1" x14ac:dyDescent="0.3">
      <c r="A85" s="221">
        <v>22</v>
      </c>
      <c r="B85" s="219" t="s">
        <v>70</v>
      </c>
      <c r="C85" s="384">
        <v>1</v>
      </c>
      <c r="D85" s="384">
        <v>1</v>
      </c>
      <c r="E85" s="378">
        <v>1</v>
      </c>
      <c r="F85" s="378">
        <v>1</v>
      </c>
      <c r="G85" s="384">
        <v>0</v>
      </c>
      <c r="H85" s="403"/>
      <c r="J85" s="67"/>
      <c r="L85"/>
    </row>
    <row r="86" spans="1:12" ht="50.25" customHeight="1" x14ac:dyDescent="0.25">
      <c r="A86" s="534" t="s">
        <v>255</v>
      </c>
      <c r="B86" s="535"/>
      <c r="C86" s="382">
        <f>SUM(C64:C85)</f>
        <v>11</v>
      </c>
      <c r="D86" s="382">
        <f>SUM(D64:D85)</f>
        <v>10</v>
      </c>
      <c r="E86" s="382">
        <f>SUM(E64:E85)</f>
        <v>19</v>
      </c>
      <c r="F86" s="211">
        <f>SUM(F64:F85)</f>
        <v>13</v>
      </c>
      <c r="G86" s="382">
        <f>SUM(G64:G85)</f>
        <v>3</v>
      </c>
      <c r="H86" s="405"/>
      <c r="J86" s="67"/>
      <c r="L86"/>
    </row>
    <row r="87" spans="1:12" ht="19.5" customHeight="1" x14ac:dyDescent="0.25">
      <c r="A87" s="536" t="s">
        <v>139</v>
      </c>
      <c r="B87" s="537"/>
      <c r="C87" s="137" t="s">
        <v>4</v>
      </c>
      <c r="D87" s="137" t="s">
        <v>4</v>
      </c>
      <c r="E87" s="127"/>
      <c r="F87" s="127"/>
      <c r="G87" s="123"/>
      <c r="H87" s="138"/>
      <c r="J87" s="67"/>
      <c r="L87"/>
    </row>
    <row r="88" spans="1:12" ht="30" customHeight="1" x14ac:dyDescent="0.25">
      <c r="A88" s="536" t="s">
        <v>113</v>
      </c>
      <c r="B88" s="537"/>
      <c r="C88" s="193">
        <f>+E86</f>
        <v>19</v>
      </c>
      <c r="D88" s="515" t="s">
        <v>132</v>
      </c>
      <c r="E88" s="515"/>
      <c r="F88" s="515"/>
      <c r="G88" s="515"/>
      <c r="H88" s="145">
        <f>ADM_DEMARCHE_DEV_DURABLE!G27</f>
        <v>9</v>
      </c>
      <c r="J88" s="67"/>
      <c r="L88"/>
    </row>
    <row r="89" spans="1:12" ht="29.25" customHeight="1" thickBot="1" x14ac:dyDescent="0.3">
      <c r="A89" s="538" t="s">
        <v>97</v>
      </c>
      <c r="B89" s="539"/>
      <c r="C89" s="406" t="s">
        <v>141</v>
      </c>
      <c r="D89" s="533" t="str">
        <f>IF(H89&gt;49%,"Projet très positif",IF(H89&gt;20%,"Projet positif","Projet neutre"))</f>
        <v>Projet positif</v>
      </c>
      <c r="E89" s="533"/>
      <c r="F89" s="572" t="s">
        <v>127</v>
      </c>
      <c r="G89" s="572"/>
      <c r="H89" s="148">
        <f>H88/C88</f>
        <v>0.47368421052631576</v>
      </c>
      <c r="J89" s="67"/>
      <c r="L89"/>
    </row>
    <row r="90" spans="1:12" s="4" customFormat="1" ht="10.5" customHeight="1" thickBot="1" x14ac:dyDescent="0.3">
      <c r="A90" s="188"/>
      <c r="B90" s="152"/>
      <c r="C90" s="87"/>
      <c r="D90" s="87"/>
      <c r="E90" s="87"/>
      <c r="F90" s="189"/>
      <c r="G90" s="189"/>
      <c r="H90" s="190"/>
      <c r="I90" s="42"/>
      <c r="J90" s="74"/>
      <c r="K90" s="42"/>
    </row>
    <row r="91" spans="1:12" s="42" customFormat="1" ht="34.5" customHeight="1" x14ac:dyDescent="0.25">
      <c r="A91" s="524" t="s">
        <v>149</v>
      </c>
      <c r="B91" s="525"/>
      <c r="C91" s="525"/>
      <c r="D91" s="525"/>
      <c r="E91" s="525"/>
      <c r="F91" s="525"/>
      <c r="G91" s="273" t="s">
        <v>260</v>
      </c>
      <c r="H91" s="160"/>
    </row>
    <row r="92" spans="1:12" s="42" customFormat="1" ht="36.75" hidden="1" customHeight="1" x14ac:dyDescent="0.25">
      <c r="A92" s="179" t="s">
        <v>100</v>
      </c>
      <c r="B92" s="171"/>
      <c r="C92" s="168" t="s">
        <v>133</v>
      </c>
      <c r="D92" s="168"/>
      <c r="E92" s="168"/>
      <c r="F92" s="168"/>
      <c r="G92" s="198"/>
      <c r="H92" s="162"/>
      <c r="I92" s="162"/>
      <c r="J92" s="163"/>
      <c r="K92" s="161"/>
    </row>
    <row r="93" spans="1:12" s="42" customFormat="1" ht="36.75" hidden="1" customHeight="1" x14ac:dyDescent="0.25">
      <c r="A93" s="179"/>
      <c r="B93" s="171"/>
      <c r="C93" s="168" t="s">
        <v>134</v>
      </c>
      <c r="D93" s="168"/>
      <c r="E93" s="168"/>
      <c r="F93" s="168"/>
      <c r="G93" s="198"/>
      <c r="H93" s="162"/>
      <c r="I93" s="162"/>
      <c r="J93" s="163"/>
      <c r="K93" s="161"/>
    </row>
    <row r="94" spans="1:12" s="42" customFormat="1" ht="36.75" hidden="1" customHeight="1" x14ac:dyDescent="0.25">
      <c r="A94" s="179"/>
      <c r="B94" s="171"/>
      <c r="C94" s="168" t="s">
        <v>135</v>
      </c>
      <c r="D94" s="168"/>
      <c r="E94" s="168"/>
      <c r="F94" s="168"/>
      <c r="G94" s="198"/>
      <c r="H94" s="162"/>
      <c r="I94" s="162"/>
      <c r="J94" s="163"/>
      <c r="K94" s="161"/>
    </row>
    <row r="95" spans="1:12" s="42" customFormat="1" ht="36.75" hidden="1" customHeight="1" x14ac:dyDescent="0.25">
      <c r="A95" s="179"/>
      <c r="B95" s="171"/>
      <c r="C95" s="168" t="s">
        <v>136</v>
      </c>
      <c r="D95" s="168"/>
      <c r="E95" s="168"/>
      <c r="F95" s="168"/>
      <c r="G95" s="198"/>
      <c r="H95" s="162"/>
      <c r="I95" s="162"/>
      <c r="J95" s="163"/>
      <c r="K95" s="161"/>
    </row>
    <row r="96" spans="1:12" s="4" customFormat="1" ht="12" hidden="1" customHeight="1" x14ac:dyDescent="0.25">
      <c r="A96" s="179"/>
      <c r="B96" s="171"/>
      <c r="C96" s="168" t="s">
        <v>137</v>
      </c>
      <c r="D96" s="168"/>
      <c r="E96" s="168"/>
      <c r="F96" s="168"/>
      <c r="G96" s="198"/>
      <c r="H96" s="162"/>
      <c r="I96" s="162"/>
      <c r="J96" s="163"/>
      <c r="K96" s="161"/>
    </row>
    <row r="97" spans="1:15" ht="29.25" hidden="1" customHeight="1" x14ac:dyDescent="0.25">
      <c r="A97" s="180"/>
      <c r="B97" s="169"/>
      <c r="C97" s="169" t="s">
        <v>7</v>
      </c>
      <c r="D97" s="169"/>
      <c r="E97" s="169"/>
      <c r="F97" s="169"/>
      <c r="G97" s="199"/>
      <c r="H97" s="164"/>
      <c r="I97" s="164"/>
      <c r="J97" s="165"/>
      <c r="K97" s="161">
        <f>SUM(K92:K96)</f>
        <v>0</v>
      </c>
      <c r="L97"/>
    </row>
    <row r="98" spans="1:15" ht="15" hidden="1" customHeight="1" x14ac:dyDescent="0.25">
      <c r="A98" s="179" t="s">
        <v>100</v>
      </c>
      <c r="B98" s="171"/>
      <c r="C98" s="168" t="s">
        <v>3</v>
      </c>
      <c r="D98" s="168"/>
      <c r="E98" s="168"/>
      <c r="F98" s="168"/>
      <c r="G98" s="198" t="s">
        <v>5</v>
      </c>
      <c r="H98" s="134"/>
      <c r="I98" s="40"/>
      <c r="J98" s="51"/>
      <c r="K98"/>
      <c r="M98" s="42"/>
      <c r="N98" s="42"/>
      <c r="O98" s="42"/>
    </row>
    <row r="99" spans="1:15" ht="22.5" hidden="1" customHeight="1" x14ac:dyDescent="0.25">
      <c r="A99" s="179"/>
      <c r="B99" s="171"/>
      <c r="C99" s="168" t="s">
        <v>18</v>
      </c>
      <c r="D99" s="168"/>
      <c r="E99" s="168"/>
      <c r="F99" s="168"/>
      <c r="G99" s="198" t="s">
        <v>110</v>
      </c>
      <c r="H99" s="134"/>
      <c r="I99" s="40"/>
      <c r="J99" s="51"/>
      <c r="K99"/>
      <c r="M99" s="42"/>
      <c r="N99" s="42"/>
      <c r="O99" s="42"/>
    </row>
    <row r="100" spans="1:15" ht="33" hidden="1" customHeight="1" x14ac:dyDescent="0.25">
      <c r="A100" s="179"/>
      <c r="B100" s="171"/>
      <c r="C100" s="168" t="s">
        <v>99</v>
      </c>
      <c r="D100" s="168"/>
      <c r="E100" s="168"/>
      <c r="F100" s="168"/>
      <c r="G100" s="200">
        <v>1</v>
      </c>
      <c r="H100" s="135"/>
      <c r="I100" s="40"/>
      <c r="J100" s="51"/>
      <c r="K100"/>
      <c r="M100" s="42"/>
      <c r="N100" s="42"/>
      <c r="O100" s="42"/>
    </row>
    <row r="101" spans="1:15" ht="15.75" hidden="1" customHeight="1" thickBot="1" x14ac:dyDescent="0.3">
      <c r="A101" s="179"/>
      <c r="B101" s="171"/>
      <c r="C101" s="168" t="s">
        <v>19</v>
      </c>
      <c r="D101" s="168"/>
      <c r="E101" s="168"/>
      <c r="F101" s="168"/>
      <c r="G101" s="198" t="s">
        <v>96</v>
      </c>
      <c r="H101" s="134"/>
      <c r="I101" s="40"/>
      <c r="J101" s="51"/>
      <c r="K101"/>
      <c r="M101" s="42"/>
      <c r="N101" s="42"/>
      <c r="O101" s="42"/>
    </row>
    <row r="102" spans="1:15" ht="15.75" hidden="1" customHeight="1" thickBot="1" x14ac:dyDescent="0.3">
      <c r="A102" s="179"/>
      <c r="B102" s="171"/>
      <c r="C102" s="168" t="s">
        <v>20</v>
      </c>
      <c r="D102" s="168"/>
      <c r="E102" s="168"/>
      <c r="F102" s="168"/>
      <c r="G102" s="198" t="s">
        <v>96</v>
      </c>
      <c r="H102" s="134"/>
      <c r="I102" s="40"/>
      <c r="J102" s="51"/>
      <c r="K102"/>
      <c r="M102" s="42"/>
      <c r="N102" s="42"/>
      <c r="O102" s="42"/>
    </row>
    <row r="103" spans="1:15" ht="15.75" hidden="1" customHeight="1" thickBot="1" x14ac:dyDescent="0.3">
      <c r="A103" s="180"/>
      <c r="B103" s="169"/>
      <c r="C103" s="169" t="s">
        <v>7</v>
      </c>
      <c r="D103" s="169"/>
      <c r="E103" s="169"/>
      <c r="F103" s="169"/>
      <c r="G103" s="199">
        <f>SUM(G76:G102)</f>
        <v>4</v>
      </c>
      <c r="H103" s="153"/>
      <c r="I103" s="40"/>
      <c r="J103" s="51"/>
      <c r="K103"/>
      <c r="M103" s="42"/>
      <c r="N103" s="42"/>
      <c r="O103" s="42"/>
    </row>
    <row r="104" spans="1:15" s="42" customFormat="1" ht="5.25" hidden="1" customHeight="1" x14ac:dyDescent="0.25">
      <c r="A104" s="181"/>
      <c r="B104" s="172"/>
      <c r="C104" s="173"/>
      <c r="D104" s="173"/>
      <c r="E104" s="173"/>
      <c r="F104" s="174"/>
      <c r="G104" s="201"/>
      <c r="H104" s="39"/>
    </row>
    <row r="105" spans="1:15" ht="10.5" hidden="1" customHeight="1" x14ac:dyDescent="0.25">
      <c r="A105" s="182"/>
      <c r="B105" s="150"/>
      <c r="C105" s="149"/>
      <c r="D105" s="149"/>
      <c r="E105" s="149"/>
      <c r="F105" s="149"/>
      <c r="G105" s="198"/>
      <c r="H105" s="134"/>
      <c r="I105" s="40"/>
      <c r="J105" s="51"/>
      <c r="K105"/>
      <c r="M105" s="42"/>
      <c r="N105" s="42"/>
      <c r="O105" s="42"/>
    </row>
    <row r="106" spans="1:15" ht="10.5" hidden="1" customHeight="1" x14ac:dyDescent="0.25">
      <c r="A106" s="183" t="s">
        <v>2</v>
      </c>
      <c r="B106" s="175"/>
      <c r="C106" s="175"/>
      <c r="D106" s="175"/>
      <c r="E106" s="175"/>
      <c r="F106" s="175"/>
      <c r="G106" s="202"/>
      <c r="H106" s="151"/>
      <c r="I106" s="40"/>
      <c r="J106" s="51"/>
      <c r="K106"/>
      <c r="M106" s="42"/>
      <c r="N106" s="42"/>
      <c r="O106" s="42"/>
    </row>
    <row r="107" spans="1:15" ht="10.5" hidden="1" customHeight="1" x14ac:dyDescent="0.25">
      <c r="A107" s="184" t="s">
        <v>102</v>
      </c>
      <c r="B107" s="176"/>
      <c r="C107" s="168" t="s">
        <v>3</v>
      </c>
      <c r="D107" s="168"/>
      <c r="E107" s="168"/>
      <c r="F107" s="168"/>
      <c r="G107" s="198" t="s">
        <v>5</v>
      </c>
      <c r="H107" s="134"/>
      <c r="I107" s="40"/>
      <c r="J107" s="51"/>
      <c r="K107"/>
      <c r="M107" s="42"/>
      <c r="N107" s="42"/>
      <c r="O107" s="42"/>
    </row>
    <row r="108" spans="1:15" ht="10.5" hidden="1" customHeight="1" x14ac:dyDescent="0.25">
      <c r="A108" s="184"/>
      <c r="B108" s="176"/>
      <c r="C108" s="168" t="s">
        <v>21</v>
      </c>
      <c r="D108" s="168"/>
      <c r="E108" s="168"/>
      <c r="F108" s="168"/>
      <c r="G108" s="198">
        <v>0</v>
      </c>
      <c r="H108" s="134"/>
      <c r="I108" s="40"/>
      <c r="J108" s="51"/>
      <c r="K108"/>
      <c r="M108" s="42"/>
      <c r="N108" s="42"/>
      <c r="O108" s="42"/>
    </row>
    <row r="109" spans="1:15" ht="10.5" hidden="1" customHeight="1" x14ac:dyDescent="0.25">
      <c r="A109" s="184"/>
      <c r="B109" s="176"/>
      <c r="C109" s="168" t="s">
        <v>22</v>
      </c>
      <c r="D109" s="168"/>
      <c r="E109" s="168"/>
      <c r="F109" s="168"/>
      <c r="G109" s="198">
        <v>1</v>
      </c>
      <c r="H109" s="134"/>
      <c r="I109" s="40"/>
      <c r="J109" s="51"/>
      <c r="K109"/>
      <c r="M109" s="42"/>
      <c r="N109" s="42"/>
      <c r="O109" s="42"/>
    </row>
    <row r="110" spans="1:15" ht="15.75" hidden="1" customHeight="1" thickBot="1" x14ac:dyDescent="0.3">
      <c r="A110" s="184"/>
      <c r="B110" s="176"/>
      <c r="C110" s="168" t="s">
        <v>101</v>
      </c>
      <c r="D110" s="168"/>
      <c r="E110" s="168"/>
      <c r="F110" s="168"/>
      <c r="G110" s="198">
        <v>0</v>
      </c>
      <c r="H110" s="134"/>
      <c r="I110" s="40"/>
      <c r="J110" s="21"/>
      <c r="K110"/>
      <c r="M110" s="42"/>
      <c r="N110" s="42"/>
      <c r="O110" s="42"/>
    </row>
    <row r="111" spans="1:15" ht="10.5" hidden="1" customHeight="1" x14ac:dyDescent="0.25">
      <c r="A111" s="185" t="s">
        <v>103</v>
      </c>
      <c r="B111" s="177"/>
      <c r="C111" s="168" t="s">
        <v>3</v>
      </c>
      <c r="D111" s="168"/>
      <c r="E111" s="168"/>
      <c r="F111" s="168"/>
      <c r="G111" s="198" t="s">
        <v>5</v>
      </c>
      <c r="H111" s="134"/>
      <c r="I111" s="40"/>
      <c r="J111" s="21"/>
      <c r="K111"/>
      <c r="M111" s="42"/>
      <c r="N111" s="42"/>
      <c r="O111" s="42"/>
    </row>
    <row r="112" spans="1:15" ht="15" hidden="1" customHeight="1" x14ac:dyDescent="0.25">
      <c r="A112" s="185"/>
      <c r="B112" s="177"/>
      <c r="C112" s="168" t="s">
        <v>21</v>
      </c>
      <c r="D112" s="168"/>
      <c r="E112" s="168"/>
      <c r="F112" s="168"/>
      <c r="G112" s="198">
        <v>0</v>
      </c>
      <c r="H112" s="134"/>
      <c r="I112" s="40"/>
      <c r="J112" s="21"/>
      <c r="K112"/>
      <c r="M112" s="42"/>
      <c r="N112" s="42"/>
      <c r="O112" s="42"/>
    </row>
    <row r="113" spans="1:16" ht="10.5" hidden="1" customHeight="1" x14ac:dyDescent="0.25">
      <c r="A113" s="185"/>
      <c r="B113" s="177"/>
      <c r="C113" s="168" t="s">
        <v>22</v>
      </c>
      <c r="D113" s="168"/>
      <c r="E113" s="168"/>
      <c r="F113" s="168"/>
      <c r="G113" s="198">
        <v>0</v>
      </c>
      <c r="H113" s="134"/>
      <c r="I113" s="40"/>
      <c r="J113" s="40"/>
      <c r="K113"/>
      <c r="L113"/>
      <c r="M113" s="42"/>
      <c r="N113" s="42"/>
      <c r="O113" s="42"/>
      <c r="P113" s="42"/>
    </row>
    <row r="114" spans="1:16" s="4" customFormat="1" ht="11.25" hidden="1" customHeight="1" x14ac:dyDescent="0.25">
      <c r="A114" s="185"/>
      <c r="B114" s="177"/>
      <c r="C114" s="168" t="s">
        <v>101</v>
      </c>
      <c r="D114" s="168"/>
      <c r="E114" s="168"/>
      <c r="F114" s="168"/>
      <c r="G114" s="198">
        <v>4</v>
      </c>
      <c r="H114" s="134"/>
      <c r="I114" s="42"/>
      <c r="J114" s="42"/>
      <c r="K114" s="42"/>
      <c r="L114" s="42"/>
    </row>
    <row r="115" spans="1:16" ht="9.75" hidden="1" customHeight="1" x14ac:dyDescent="0.25">
      <c r="A115" s="185" t="s">
        <v>104</v>
      </c>
      <c r="B115" s="177"/>
      <c r="C115" s="168" t="s">
        <v>3</v>
      </c>
      <c r="D115" s="168"/>
      <c r="E115" s="168"/>
      <c r="F115" s="168"/>
      <c r="G115" s="198" t="s">
        <v>5</v>
      </c>
      <c r="H115" s="134"/>
    </row>
    <row r="116" spans="1:16" ht="9.75" hidden="1" customHeight="1" x14ac:dyDescent="0.25">
      <c r="A116" s="185"/>
      <c r="B116" s="177"/>
      <c r="C116" s="168" t="s">
        <v>21</v>
      </c>
      <c r="D116" s="168"/>
      <c r="E116" s="168"/>
      <c r="F116" s="168"/>
      <c r="G116" s="198">
        <v>0</v>
      </c>
      <c r="H116" s="134"/>
    </row>
    <row r="117" spans="1:16" ht="15.75" hidden="1" customHeight="1" thickBot="1" x14ac:dyDescent="0.3">
      <c r="A117" s="185"/>
      <c r="B117" s="177"/>
      <c r="C117" s="168" t="s">
        <v>23</v>
      </c>
      <c r="D117" s="168"/>
      <c r="E117" s="168"/>
      <c r="F117" s="168"/>
      <c r="G117" s="198">
        <v>0</v>
      </c>
      <c r="H117" s="134"/>
      <c r="I117" s="40"/>
      <c r="J117" s="51"/>
      <c r="K117"/>
      <c r="M117" s="42"/>
      <c r="N117" s="42"/>
      <c r="O117" s="42"/>
    </row>
    <row r="118" spans="1:16" ht="15.75" hidden="1" customHeight="1" thickBot="1" x14ac:dyDescent="0.3">
      <c r="A118" s="185"/>
      <c r="B118" s="177"/>
      <c r="C118" s="168" t="s">
        <v>101</v>
      </c>
      <c r="D118" s="168"/>
      <c r="E118" s="168"/>
      <c r="F118" s="168"/>
      <c r="G118" s="198">
        <v>4</v>
      </c>
      <c r="H118" s="134"/>
      <c r="I118" s="40"/>
      <c r="J118" s="51"/>
      <c r="K118"/>
      <c r="M118" s="42"/>
      <c r="N118" s="42"/>
      <c r="O118" s="42"/>
    </row>
    <row r="119" spans="1:16" ht="15" hidden="1" customHeight="1" x14ac:dyDescent="0.25">
      <c r="A119" s="185" t="s">
        <v>105</v>
      </c>
      <c r="B119" s="177"/>
      <c r="C119" s="168" t="s">
        <v>3</v>
      </c>
      <c r="D119" s="168"/>
      <c r="E119" s="168"/>
      <c r="F119" s="168"/>
      <c r="G119" s="198" t="s">
        <v>5</v>
      </c>
      <c r="H119" s="134"/>
      <c r="I119" s="40"/>
      <c r="J119" s="51"/>
      <c r="K119"/>
      <c r="M119" s="42"/>
      <c r="N119" s="42"/>
      <c r="O119" s="42"/>
    </row>
    <row r="120" spans="1:16" ht="15" hidden="1" customHeight="1" x14ac:dyDescent="0.25">
      <c r="A120" s="185"/>
      <c r="B120" s="177"/>
      <c r="C120" s="168" t="s">
        <v>21</v>
      </c>
      <c r="D120" s="168"/>
      <c r="E120" s="168"/>
      <c r="F120" s="168"/>
      <c r="G120" s="198">
        <v>0</v>
      </c>
      <c r="H120" s="134"/>
      <c r="I120" s="40"/>
      <c r="J120" s="51"/>
      <c r="K120"/>
      <c r="M120" s="42"/>
      <c r="N120" s="42"/>
      <c r="O120" s="42"/>
    </row>
    <row r="121" spans="1:16" ht="15.75" hidden="1" customHeight="1" thickBot="1" x14ac:dyDescent="0.3">
      <c r="A121" s="185"/>
      <c r="B121" s="177"/>
      <c r="C121" s="178" t="s">
        <v>98</v>
      </c>
      <c r="D121" s="178"/>
      <c r="E121" s="178"/>
      <c r="F121" s="178"/>
      <c r="G121" s="198">
        <v>0</v>
      </c>
      <c r="H121" s="134"/>
      <c r="I121" s="40"/>
      <c r="J121" s="51"/>
      <c r="K121"/>
      <c r="M121" s="42"/>
      <c r="N121" s="42"/>
      <c r="O121" s="42"/>
    </row>
    <row r="122" spans="1:16" ht="15.75" hidden="1" customHeight="1" thickBot="1" x14ac:dyDescent="0.3">
      <c r="A122" s="185"/>
      <c r="B122" s="177"/>
      <c r="C122" s="168" t="s">
        <v>101</v>
      </c>
      <c r="D122" s="168"/>
      <c r="E122" s="168"/>
      <c r="F122" s="168"/>
      <c r="G122" s="198">
        <v>4</v>
      </c>
      <c r="H122" s="134"/>
      <c r="I122" s="40"/>
      <c r="J122" s="51"/>
      <c r="K122"/>
      <c r="M122" s="42"/>
      <c r="N122" s="42"/>
      <c r="O122" s="42"/>
    </row>
    <row r="123" spans="1:16" ht="15" hidden="1" customHeight="1" x14ac:dyDescent="0.25">
      <c r="A123" s="185" t="s">
        <v>106</v>
      </c>
      <c r="B123" s="177"/>
      <c r="C123" s="168" t="s">
        <v>6</v>
      </c>
      <c r="D123" s="168"/>
      <c r="E123" s="168"/>
      <c r="F123" s="168"/>
      <c r="G123" s="198" t="s">
        <v>5</v>
      </c>
      <c r="H123" s="134"/>
      <c r="I123" s="40"/>
      <c r="J123" s="51"/>
      <c r="K123"/>
      <c r="M123" s="42"/>
      <c r="N123" s="42"/>
      <c r="O123" s="42"/>
    </row>
    <row r="124" spans="1:16" ht="15" hidden="1" customHeight="1" x14ac:dyDescent="0.25">
      <c r="A124" s="185"/>
      <c r="B124" s="177"/>
      <c r="C124" s="168" t="s">
        <v>21</v>
      </c>
      <c r="D124" s="168"/>
      <c r="E124" s="168"/>
      <c r="F124" s="168"/>
      <c r="G124" s="198">
        <v>0</v>
      </c>
      <c r="H124" s="134"/>
      <c r="I124" s="40"/>
      <c r="J124" s="51"/>
      <c r="K124"/>
      <c r="M124" s="42"/>
      <c r="N124" s="42"/>
      <c r="O124" s="42"/>
    </row>
    <row r="125" spans="1:16" ht="12" hidden="1" customHeight="1" x14ac:dyDescent="0.25">
      <c r="A125" s="185"/>
      <c r="B125" s="177"/>
      <c r="C125" s="178" t="s">
        <v>98</v>
      </c>
      <c r="D125" s="178"/>
      <c r="E125" s="178"/>
      <c r="F125" s="178"/>
      <c r="G125" s="198">
        <v>0</v>
      </c>
      <c r="H125" s="134"/>
      <c r="I125" s="40"/>
      <c r="J125" s="51"/>
      <c r="K125"/>
      <c r="M125" s="42"/>
      <c r="N125" s="42"/>
      <c r="O125" s="42"/>
    </row>
    <row r="126" spans="1:16" ht="12" hidden="1" customHeight="1" x14ac:dyDescent="0.25">
      <c r="A126" s="185"/>
      <c r="B126" s="177"/>
      <c r="C126" s="168" t="s">
        <v>101</v>
      </c>
      <c r="D126" s="168"/>
      <c r="E126" s="168"/>
      <c r="F126" s="168"/>
      <c r="G126" s="198">
        <v>0</v>
      </c>
      <c r="H126" s="134"/>
      <c r="I126" s="59"/>
      <c r="J126" s="51"/>
      <c r="K126"/>
      <c r="M126" s="42"/>
      <c r="N126" s="42"/>
      <c r="O126" s="42"/>
    </row>
    <row r="127" spans="1:16" ht="12" hidden="1" customHeight="1" x14ac:dyDescent="0.25">
      <c r="A127" s="180"/>
      <c r="B127" s="169"/>
      <c r="C127" s="169" t="s">
        <v>7</v>
      </c>
      <c r="D127" s="169"/>
      <c r="E127" s="169"/>
      <c r="F127" s="169"/>
      <c r="G127" s="199">
        <f>SUM(G107:G126)</f>
        <v>13</v>
      </c>
      <c r="H127" s="153"/>
    </row>
    <row r="128" spans="1:16" ht="15" customHeight="1" x14ac:dyDescent="0.25">
      <c r="A128" s="551" t="s">
        <v>150</v>
      </c>
      <c r="B128" s="552"/>
      <c r="C128" s="520" t="s">
        <v>158</v>
      </c>
      <c r="D128" s="521"/>
      <c r="E128" s="521"/>
      <c r="F128" s="522"/>
      <c r="G128" s="214"/>
      <c r="H128" s="170"/>
      <c r="K128"/>
      <c r="L128"/>
    </row>
    <row r="129" spans="1:14" ht="15" customHeight="1" x14ac:dyDescent="0.25">
      <c r="A129" s="553"/>
      <c r="B129" s="554"/>
      <c r="C129" s="520" t="s">
        <v>154</v>
      </c>
      <c r="D129" s="521"/>
      <c r="E129" s="521"/>
      <c r="F129" s="522"/>
      <c r="G129" s="214"/>
      <c r="H129" s="170"/>
      <c r="K129"/>
      <c r="L129"/>
    </row>
    <row r="130" spans="1:14" ht="34.5" customHeight="1" x14ac:dyDescent="0.25">
      <c r="A130" s="553"/>
      <c r="B130" s="554"/>
      <c r="C130" s="520" t="s">
        <v>155</v>
      </c>
      <c r="D130" s="521"/>
      <c r="E130" s="521"/>
      <c r="F130" s="522"/>
      <c r="G130" s="214"/>
      <c r="H130" s="170"/>
      <c r="K130"/>
      <c r="L130"/>
    </row>
    <row r="131" spans="1:14" ht="15.75" customHeight="1" x14ac:dyDescent="0.25">
      <c r="A131" s="553"/>
      <c r="B131" s="554"/>
      <c r="C131" s="520" t="s">
        <v>156</v>
      </c>
      <c r="D131" s="521"/>
      <c r="E131" s="521"/>
      <c r="F131" s="522"/>
      <c r="G131" s="214"/>
      <c r="H131" s="170"/>
      <c r="I131" s="51"/>
      <c r="J131"/>
      <c r="M131" s="42"/>
      <c r="N131" s="42"/>
    </row>
    <row r="132" spans="1:14" ht="15" customHeight="1" x14ac:dyDescent="0.25">
      <c r="A132" s="553"/>
      <c r="B132" s="554"/>
      <c r="C132" s="520" t="s">
        <v>157</v>
      </c>
      <c r="D132" s="521"/>
      <c r="E132" s="521"/>
      <c r="F132" s="522"/>
      <c r="G132" s="214"/>
      <c r="H132" s="170"/>
      <c r="L132"/>
    </row>
    <row r="133" spans="1:14" ht="15" customHeight="1" thickBot="1" x14ac:dyDescent="0.3">
      <c r="A133" s="555"/>
      <c r="B133" s="556"/>
      <c r="C133" s="523" t="s">
        <v>7</v>
      </c>
      <c r="D133" s="523"/>
      <c r="E133" s="523"/>
      <c r="F133" s="523"/>
      <c r="G133" s="203">
        <f>SUM(G128:G132)</f>
        <v>0</v>
      </c>
      <c r="H133" s="42"/>
      <c r="L133"/>
    </row>
    <row r="134" spans="1:14" ht="15" customHeight="1" thickBot="1" x14ac:dyDescent="0.3">
      <c r="A134" s="186"/>
      <c r="B134" s="187"/>
      <c r="C134" s="12"/>
      <c r="D134" s="12"/>
      <c r="E134" s="12"/>
      <c r="F134" s="12"/>
      <c r="G134" s="21"/>
      <c r="H134" s="42"/>
      <c r="L134"/>
    </row>
    <row r="135" spans="1:14" s="42" customFormat="1" ht="33" customHeight="1" x14ac:dyDescent="0.25">
      <c r="A135" s="524" t="s">
        <v>164</v>
      </c>
      <c r="B135" s="525"/>
      <c r="C135" s="525"/>
      <c r="D135" s="525"/>
      <c r="E135" s="525"/>
      <c r="F135" s="525"/>
      <c r="G135" s="273" t="s">
        <v>260</v>
      </c>
      <c r="H135" s="192"/>
      <c r="I135" s="192"/>
      <c r="J135" s="192"/>
      <c r="K135" s="161"/>
    </row>
    <row r="136" spans="1:14" ht="15" customHeight="1" x14ac:dyDescent="0.25">
      <c r="A136" s="516" t="s">
        <v>102</v>
      </c>
      <c r="B136" s="517"/>
      <c r="C136" s="511" t="s">
        <v>153</v>
      </c>
      <c r="D136" s="511"/>
      <c r="E136" s="511"/>
      <c r="F136" s="511"/>
      <c r="G136" s="214"/>
      <c r="H136" s="161"/>
      <c r="I136"/>
      <c r="J136"/>
      <c r="K136"/>
      <c r="L136"/>
    </row>
    <row r="137" spans="1:14" ht="15" customHeight="1" x14ac:dyDescent="0.25">
      <c r="A137" s="516"/>
      <c r="B137" s="517"/>
      <c r="C137" s="511" t="s">
        <v>152</v>
      </c>
      <c r="D137" s="512"/>
      <c r="E137" s="512"/>
      <c r="F137" s="512"/>
      <c r="G137" s="214"/>
      <c r="H137" s="161"/>
      <c r="I137"/>
      <c r="J137"/>
      <c r="K137"/>
      <c r="L137"/>
    </row>
    <row r="138" spans="1:14" s="4" customFormat="1" ht="15" customHeight="1" x14ac:dyDescent="0.25">
      <c r="A138" s="516"/>
      <c r="B138" s="517"/>
      <c r="C138" s="511" t="s">
        <v>151</v>
      </c>
      <c r="D138" s="512"/>
      <c r="E138" s="512"/>
      <c r="F138" s="512"/>
      <c r="G138" s="214"/>
      <c r="H138" s="161"/>
    </row>
    <row r="139" spans="1:14" ht="15" customHeight="1" x14ac:dyDescent="0.25">
      <c r="A139" s="516"/>
      <c r="B139" s="517"/>
      <c r="C139" s="511" t="s">
        <v>101</v>
      </c>
      <c r="D139" s="512"/>
      <c r="E139" s="512"/>
      <c r="F139" s="512"/>
      <c r="G139" s="214"/>
      <c r="H139" s="161"/>
      <c r="K139"/>
      <c r="L139"/>
    </row>
    <row r="140" spans="1:14" ht="15.75" customHeight="1" x14ac:dyDescent="0.25">
      <c r="A140" s="518" t="s">
        <v>103</v>
      </c>
      <c r="B140" s="519"/>
      <c r="C140" s="511" t="s">
        <v>153</v>
      </c>
      <c r="D140" s="511"/>
      <c r="E140" s="511"/>
      <c r="F140" s="511"/>
      <c r="G140" s="214"/>
      <c r="H140" s="161"/>
    </row>
    <row r="141" spans="1:14" ht="15" customHeight="1" x14ac:dyDescent="0.25">
      <c r="A141" s="518"/>
      <c r="B141" s="519"/>
      <c r="C141" s="511" t="s">
        <v>152</v>
      </c>
      <c r="D141" s="512"/>
      <c r="E141" s="512"/>
      <c r="F141" s="512"/>
      <c r="G141" s="214"/>
      <c r="H141" s="161"/>
    </row>
    <row r="142" spans="1:14" ht="15.75" customHeight="1" x14ac:dyDescent="0.25">
      <c r="A142" s="518"/>
      <c r="B142" s="519"/>
      <c r="C142" s="511" t="s">
        <v>151</v>
      </c>
      <c r="D142" s="512"/>
      <c r="E142" s="512"/>
      <c r="F142" s="512"/>
      <c r="G142" s="214"/>
      <c r="H142" s="161"/>
    </row>
    <row r="143" spans="1:14" ht="15.75" customHeight="1" x14ac:dyDescent="0.25">
      <c r="A143" s="518"/>
      <c r="B143" s="519"/>
      <c r="C143" s="511" t="s">
        <v>101</v>
      </c>
      <c r="D143" s="512"/>
      <c r="E143" s="512"/>
      <c r="F143" s="512"/>
      <c r="G143" s="214"/>
      <c r="H143" s="160"/>
    </row>
    <row r="144" spans="1:14" ht="15.75" customHeight="1" x14ac:dyDescent="0.25">
      <c r="A144" s="518" t="s">
        <v>104</v>
      </c>
      <c r="B144" s="519"/>
      <c r="C144" s="511" t="s">
        <v>153</v>
      </c>
      <c r="D144" s="511"/>
      <c r="E144" s="511"/>
      <c r="F144" s="511"/>
      <c r="G144" s="214"/>
      <c r="H144" s="160"/>
    </row>
    <row r="145" spans="1:12" s="7" customFormat="1" ht="18.75" customHeight="1" x14ac:dyDescent="0.25">
      <c r="A145" s="518"/>
      <c r="B145" s="519"/>
      <c r="C145" s="511" t="s">
        <v>152</v>
      </c>
      <c r="D145" s="512"/>
      <c r="E145" s="512"/>
      <c r="F145" s="512"/>
      <c r="G145" s="214"/>
      <c r="H145" s="160"/>
      <c r="I145" s="41"/>
      <c r="J145" s="41"/>
      <c r="K145" s="41"/>
      <c r="L145" s="41"/>
    </row>
    <row r="146" spans="1:12" s="7" customFormat="1" ht="15.75" customHeight="1" x14ac:dyDescent="0.25">
      <c r="A146" s="518"/>
      <c r="B146" s="519"/>
      <c r="C146" s="511" t="s">
        <v>151</v>
      </c>
      <c r="D146" s="512"/>
      <c r="E146" s="512"/>
      <c r="F146" s="512"/>
      <c r="G146" s="214"/>
      <c r="H146" s="161"/>
      <c r="I146" s="41"/>
      <c r="J146" s="41"/>
      <c r="K146" s="41"/>
      <c r="L146" s="41"/>
    </row>
    <row r="147" spans="1:12" ht="15" customHeight="1" x14ac:dyDescent="0.25">
      <c r="A147" s="518"/>
      <c r="B147" s="519"/>
      <c r="C147" s="511" t="s">
        <v>101</v>
      </c>
      <c r="D147" s="512"/>
      <c r="E147" s="512"/>
      <c r="F147" s="512"/>
      <c r="G147" s="214"/>
      <c r="H147" s="161"/>
    </row>
    <row r="148" spans="1:12" ht="16.5" customHeight="1" x14ac:dyDescent="0.25">
      <c r="A148" s="518" t="s">
        <v>105</v>
      </c>
      <c r="B148" s="519"/>
      <c r="C148" s="511" t="s">
        <v>153</v>
      </c>
      <c r="D148" s="511"/>
      <c r="E148" s="511"/>
      <c r="F148" s="511"/>
      <c r="G148" s="214"/>
      <c r="H148" s="161"/>
    </row>
    <row r="149" spans="1:12" ht="16.5" customHeight="1" x14ac:dyDescent="0.25">
      <c r="A149" s="518"/>
      <c r="B149" s="519"/>
      <c r="C149" s="511" t="s">
        <v>152</v>
      </c>
      <c r="D149" s="512"/>
      <c r="E149" s="512"/>
      <c r="F149" s="512"/>
      <c r="G149" s="214"/>
      <c r="H149" s="161"/>
      <c r="J149"/>
      <c r="K149"/>
      <c r="L149"/>
    </row>
    <row r="150" spans="1:12" ht="18.75" customHeight="1" x14ac:dyDescent="0.25">
      <c r="A150" s="518"/>
      <c r="B150" s="519"/>
      <c r="C150" s="511" t="s">
        <v>151</v>
      </c>
      <c r="D150" s="512"/>
      <c r="E150" s="512"/>
      <c r="F150" s="512"/>
      <c r="G150" s="214"/>
      <c r="H150" s="161"/>
      <c r="K150"/>
      <c r="L150"/>
    </row>
    <row r="151" spans="1:12" ht="12" customHeight="1" x14ac:dyDescent="0.25">
      <c r="A151" s="518"/>
      <c r="B151" s="519"/>
      <c r="C151" s="511" t="s">
        <v>101</v>
      </c>
      <c r="D151" s="512"/>
      <c r="E151" s="512"/>
      <c r="F151" s="512"/>
      <c r="G151" s="214"/>
      <c r="H151" s="161"/>
      <c r="K151"/>
      <c r="L151"/>
    </row>
    <row r="152" spans="1:12" s="21" customFormat="1" ht="12" customHeight="1" x14ac:dyDescent="0.25">
      <c r="A152" s="518" t="s">
        <v>106</v>
      </c>
      <c r="B152" s="519"/>
      <c r="C152" s="511" t="s">
        <v>153</v>
      </c>
      <c r="D152" s="511"/>
      <c r="E152" s="511"/>
      <c r="F152" s="511"/>
      <c r="G152" s="214"/>
      <c r="H152" s="161"/>
      <c r="I152" s="42"/>
      <c r="J152" s="42"/>
    </row>
    <row r="153" spans="1:12" s="21" customFormat="1" ht="15" customHeight="1" x14ac:dyDescent="0.25">
      <c r="A153" s="518"/>
      <c r="B153" s="519"/>
      <c r="C153" s="511" t="s">
        <v>152</v>
      </c>
      <c r="D153" s="512"/>
      <c r="E153" s="512"/>
      <c r="F153" s="512"/>
      <c r="G153" s="214"/>
      <c r="H153" s="161"/>
      <c r="I153" s="42"/>
      <c r="J153" s="42"/>
    </row>
    <row r="154" spans="1:12" s="21" customFormat="1" ht="15" customHeight="1" x14ac:dyDescent="0.25">
      <c r="A154" s="518"/>
      <c r="B154" s="519"/>
      <c r="C154" s="511" t="s">
        <v>151</v>
      </c>
      <c r="D154" s="512"/>
      <c r="E154" s="512"/>
      <c r="F154" s="512"/>
      <c r="G154" s="214"/>
      <c r="H154" s="161"/>
      <c r="I154" s="42"/>
      <c r="J154" s="42"/>
    </row>
    <row r="155" spans="1:12" s="21" customFormat="1" ht="15" customHeight="1" x14ac:dyDescent="0.25">
      <c r="A155" s="518"/>
      <c r="B155" s="519"/>
      <c r="C155" s="511" t="s">
        <v>101</v>
      </c>
      <c r="D155" s="512"/>
      <c r="E155" s="512"/>
      <c r="F155" s="512"/>
      <c r="G155" s="214"/>
      <c r="H155" s="191"/>
      <c r="I155" s="42"/>
    </row>
    <row r="156" spans="1:12" s="21" customFormat="1" ht="15.75" thickBot="1" x14ac:dyDescent="0.3">
      <c r="A156" s="557"/>
      <c r="B156" s="558"/>
      <c r="C156" s="523" t="s">
        <v>7</v>
      </c>
      <c r="D156" s="523"/>
      <c r="E156" s="523"/>
      <c r="F156" s="523"/>
      <c r="G156" s="197">
        <f>SUM(G136:G155)</f>
        <v>0</v>
      </c>
      <c r="H156" s="42"/>
    </row>
    <row r="157" spans="1:12" s="21" customFormat="1" x14ac:dyDescent="0.25">
      <c r="A157" s="186"/>
      <c r="B157" s="187"/>
      <c r="C157" s="12"/>
      <c r="D157" s="12"/>
      <c r="E157" s="12"/>
      <c r="F157" s="12"/>
      <c r="H157" s="42"/>
      <c r="I157" s="42"/>
      <c r="J157" s="42"/>
      <c r="K157" s="42"/>
      <c r="L157" s="42"/>
    </row>
    <row r="158" spans="1:12" s="21" customFormat="1" ht="12" customHeight="1" x14ac:dyDescent="0.25">
      <c r="A158" s="186"/>
      <c r="B158" s="187"/>
      <c r="C158" s="12"/>
      <c r="D158" s="12"/>
      <c r="E158" s="12"/>
      <c r="F158" s="12"/>
      <c r="H158" s="42"/>
      <c r="I158" s="42"/>
      <c r="J158" s="42"/>
      <c r="K158" s="42"/>
      <c r="L158" s="42"/>
    </row>
    <row r="159" spans="1:12" s="21" customFormat="1" ht="12" customHeight="1" thickBot="1" x14ac:dyDescent="0.3">
      <c r="A159" s="186"/>
      <c r="B159" s="187"/>
      <c r="C159" s="12"/>
      <c r="D159" s="12"/>
      <c r="E159" s="12"/>
      <c r="F159" s="12"/>
      <c r="G159" s="42"/>
      <c r="H159" s="42"/>
      <c r="I159" s="42"/>
      <c r="J159" s="42"/>
      <c r="K159" s="42"/>
      <c r="L159" s="42"/>
    </row>
    <row r="160" spans="1:12" s="21" customFormat="1" ht="12" customHeight="1" x14ac:dyDescent="0.25">
      <c r="A160" s="562"/>
      <c r="B160" s="563"/>
      <c r="C160" s="208"/>
      <c r="D160" s="166"/>
      <c r="E160" s="166"/>
      <c r="F160" s="166"/>
      <c r="G160" s="166"/>
      <c r="H160" s="167"/>
      <c r="I160"/>
      <c r="J160" s="42"/>
      <c r="K160" s="42"/>
      <c r="L160" s="42"/>
    </row>
    <row r="161" spans="1:12" s="21" customFormat="1" ht="15" customHeight="1" x14ac:dyDescent="0.25">
      <c r="A161" s="547" t="s">
        <v>107</v>
      </c>
      <c r="B161" s="548"/>
      <c r="C161" s="548"/>
      <c r="D161" s="548"/>
      <c r="E161" s="548"/>
      <c r="F161" s="548"/>
      <c r="G161" s="212">
        <f>F30+F55+F86+G156+G133</f>
        <v>38</v>
      </c>
      <c r="H161" s="141"/>
      <c r="I161" s="59"/>
      <c r="J161" s="51"/>
      <c r="K161"/>
      <c r="L161" s="42"/>
    </row>
    <row r="162" spans="1:12" s="21" customFormat="1" ht="15.75" customHeight="1" x14ac:dyDescent="0.25">
      <c r="A162" s="547" t="s">
        <v>108</v>
      </c>
      <c r="B162" s="548"/>
      <c r="C162" s="548"/>
      <c r="D162" s="548"/>
      <c r="E162" s="548"/>
      <c r="F162" s="548"/>
      <c r="G162" s="212">
        <f>G133</f>
        <v>0</v>
      </c>
      <c r="H162" s="141"/>
      <c r="I162" s="40"/>
      <c r="J162" s="51"/>
      <c r="K162"/>
      <c r="L162" s="42"/>
    </row>
    <row r="163" spans="1:12" s="21" customFormat="1" ht="14.25" customHeight="1" x14ac:dyDescent="0.25">
      <c r="A163" s="549" t="s">
        <v>109</v>
      </c>
      <c r="B163" s="550"/>
      <c r="C163" s="550"/>
      <c r="D163" s="550"/>
      <c r="E163" s="550"/>
      <c r="F163" s="550"/>
      <c r="G163" s="212">
        <f>G156</f>
        <v>0</v>
      </c>
      <c r="H163" s="141"/>
      <c r="I163" s="40"/>
      <c r="J163" s="51"/>
      <c r="K163"/>
      <c r="L163" s="42"/>
    </row>
    <row r="164" spans="1:12" ht="24" customHeight="1" x14ac:dyDescent="0.25">
      <c r="A164" s="559" t="s">
        <v>252</v>
      </c>
      <c r="B164" s="560"/>
      <c r="C164" s="560"/>
      <c r="D164" s="560"/>
      <c r="E164" s="560"/>
      <c r="F164" s="560"/>
      <c r="G164" s="194">
        <f>G161</f>
        <v>38</v>
      </c>
      <c r="H164" s="142"/>
      <c r="I164" s="40"/>
      <c r="J164" s="51"/>
      <c r="K164"/>
    </row>
    <row r="165" spans="1:12" ht="15" customHeight="1" x14ac:dyDescent="0.25">
      <c r="A165" s="94">
        <f>A28+A53+A84+1+5</f>
        <v>58</v>
      </c>
      <c r="B165" s="267" t="s">
        <v>119</v>
      </c>
      <c r="C165" s="543"/>
      <c r="D165" s="543"/>
      <c r="E165" s="546" t="s">
        <v>130</v>
      </c>
      <c r="F165" s="546"/>
      <c r="G165" s="194">
        <f>'ADM_DEMACHES EGALITE H_F'!G23+'ADM_DEMARCHES EGALITE_CHANCES'!G22+ADM_DEMARCHE_DEV_DURABLE!G27</f>
        <v>26</v>
      </c>
      <c r="H165" s="143"/>
      <c r="I165" s="78"/>
      <c r="J165" s="51"/>
      <c r="K165" s="7"/>
    </row>
    <row r="166" spans="1:12" ht="24" customHeight="1" x14ac:dyDescent="0.25">
      <c r="A166" s="126">
        <f>'ADM_DEMACHES EGALITE H_F'!F23+'ADM_DEMARCHES EGALITE_CHANCES'!F22+ADM_DEMARCHE_DEV_DURABLE!F27</f>
        <v>41</v>
      </c>
      <c r="B166" s="267" t="s">
        <v>253</v>
      </c>
      <c r="C166" s="154"/>
      <c r="D166" s="154"/>
      <c r="E166" s="546"/>
      <c r="F166" s="546"/>
      <c r="G166" s="194"/>
      <c r="H166" s="143"/>
      <c r="I166" s="78"/>
      <c r="J166" s="51"/>
      <c r="K166" s="7"/>
    </row>
    <row r="167" spans="1:12" ht="21.75" customHeight="1" x14ac:dyDescent="0.25">
      <c r="A167" s="544"/>
      <c r="B167" s="545"/>
      <c r="C167" s="561" t="s">
        <v>116</v>
      </c>
      <c r="D167" s="561"/>
      <c r="E167" s="561"/>
      <c r="F167" s="561"/>
      <c r="G167" s="140"/>
      <c r="H167" s="93"/>
      <c r="I167" s="40"/>
      <c r="J167" s="51"/>
      <c r="K167"/>
    </row>
    <row r="168" spans="1:12" ht="35.25" customHeight="1" x14ac:dyDescent="0.25">
      <c r="A168" s="536" t="s">
        <v>254</v>
      </c>
      <c r="B168" s="537"/>
      <c r="C168" s="426">
        <f>A166</f>
        <v>41</v>
      </c>
      <c r="D168" s="540" t="s">
        <v>132</v>
      </c>
      <c r="E168" s="540"/>
      <c r="F168" s="540"/>
      <c r="G168" s="540"/>
      <c r="H168" s="427">
        <f>G165</f>
        <v>26</v>
      </c>
      <c r="I168" s="40"/>
      <c r="J168" s="51"/>
      <c r="K168"/>
    </row>
    <row r="169" spans="1:12" ht="24" customHeight="1" x14ac:dyDescent="0.25">
      <c r="A169" s="536" t="s">
        <v>113</v>
      </c>
      <c r="B169" s="537"/>
      <c r="C169" s="425" t="s">
        <v>302</v>
      </c>
      <c r="D169" s="541" t="str">
        <f>IF(H89&gt;49%,"Projet très positif",IF(H89&gt;20%,"Projet positif","Projet neutre"))</f>
        <v>Projet positif</v>
      </c>
      <c r="E169" s="541"/>
      <c r="F169" s="515" t="s">
        <v>127</v>
      </c>
      <c r="G169" s="515"/>
      <c r="H169" s="146">
        <f>H168/C168</f>
        <v>0.63414634146341464</v>
      </c>
    </row>
    <row r="170" spans="1:12" ht="15.75" customHeight="1" thickBot="1" x14ac:dyDescent="0.3">
      <c r="A170" s="538" t="s">
        <v>97</v>
      </c>
      <c r="B170" s="539"/>
      <c r="C170" s="268"/>
      <c r="D170" s="269"/>
      <c r="E170" s="269"/>
      <c r="F170" s="108"/>
      <c r="G170" s="144"/>
      <c r="H170" s="103"/>
      <c r="I170"/>
    </row>
    <row r="171" spans="1:12" x14ac:dyDescent="0.25">
      <c r="D171" s="44"/>
      <c r="E171" s="49"/>
      <c r="F171" s="107"/>
      <c r="G171" s="57"/>
      <c r="H171" s="132"/>
      <c r="I171"/>
    </row>
    <row r="172" spans="1:12" x14ac:dyDescent="0.25">
      <c r="A172" s="542"/>
      <c r="B172" s="542"/>
      <c r="C172" s="542"/>
      <c r="D172" s="12"/>
      <c r="E172" s="79"/>
      <c r="F172" s="49"/>
      <c r="G172" s="71"/>
      <c r="H172" s="133"/>
      <c r="I172" s="21"/>
    </row>
    <row r="173" spans="1:12" x14ac:dyDescent="0.25">
      <c r="A173" s="542"/>
      <c r="B173" s="542"/>
      <c r="C173" s="33"/>
      <c r="D173" s="33"/>
      <c r="E173" s="79"/>
      <c r="F173" s="49"/>
      <c r="G173" s="71"/>
      <c r="H173" s="133"/>
      <c r="I173" s="21"/>
    </row>
    <row r="174" spans="1:12" x14ac:dyDescent="0.25">
      <c r="A174" s="542"/>
      <c r="B174" s="542"/>
      <c r="C174" s="33"/>
      <c r="D174" s="33"/>
      <c r="E174" s="79"/>
      <c r="F174" s="49"/>
      <c r="G174" s="71"/>
      <c r="H174" s="133"/>
      <c r="I174" s="21"/>
    </row>
    <row r="175" spans="1:12" x14ac:dyDescent="0.25">
      <c r="A175" s="542"/>
      <c r="B175" s="542"/>
      <c r="C175" s="34"/>
      <c r="D175" s="34"/>
      <c r="E175" s="79"/>
      <c r="F175" s="49"/>
      <c r="G175" s="71"/>
      <c r="H175" s="133"/>
    </row>
    <row r="176" spans="1:12" x14ac:dyDescent="0.25">
      <c r="A176" s="542"/>
      <c r="B176" s="542"/>
      <c r="C176" s="34"/>
      <c r="D176" s="34"/>
      <c r="E176" s="79"/>
      <c r="F176" s="49"/>
      <c r="G176" s="71"/>
      <c r="H176" s="133"/>
    </row>
    <row r="177" spans="1:8" x14ac:dyDescent="0.25">
      <c r="A177" s="542"/>
      <c r="B177" s="542"/>
      <c r="C177" s="34"/>
      <c r="D177" s="34"/>
      <c r="E177" s="79"/>
      <c r="F177" s="49"/>
      <c r="G177" s="71"/>
      <c r="H177" s="133"/>
    </row>
    <row r="178" spans="1:8" x14ac:dyDescent="0.25">
      <c r="A178" s="12"/>
      <c r="B178" s="12"/>
      <c r="C178" s="34"/>
      <c r="D178" s="34"/>
      <c r="E178" s="79"/>
      <c r="F178" s="49"/>
      <c r="G178" s="71"/>
      <c r="H178" s="133"/>
    </row>
    <row r="179" spans="1:8" x14ac:dyDescent="0.25">
      <c r="A179" s="38"/>
      <c r="B179" s="38"/>
      <c r="C179" s="35"/>
      <c r="D179" s="35"/>
      <c r="E179" s="79"/>
      <c r="F179" s="49"/>
      <c r="G179" s="71"/>
      <c r="H179" s="133"/>
    </row>
    <row r="180" spans="1:8" x14ac:dyDescent="0.25">
      <c r="A180" s="70"/>
      <c r="B180" s="35"/>
      <c r="C180" s="35"/>
      <c r="D180" s="79"/>
      <c r="E180" s="49"/>
      <c r="F180" s="109"/>
      <c r="G180" s="57"/>
      <c r="H180" s="132"/>
    </row>
    <row r="181" spans="1:8" x14ac:dyDescent="0.25">
      <c r="A181" s="80"/>
      <c r="B181" s="81"/>
      <c r="C181" s="81"/>
      <c r="D181" s="82"/>
      <c r="E181" s="49"/>
      <c r="F181" s="109"/>
      <c r="G181" s="57"/>
      <c r="H181" s="132"/>
    </row>
    <row r="182" spans="1:8" x14ac:dyDescent="0.25">
      <c r="A182" s="11"/>
      <c r="B182" s="57"/>
      <c r="C182" s="57"/>
      <c r="D182" s="82"/>
      <c r="E182" s="49"/>
      <c r="F182" s="109"/>
      <c r="G182" s="57"/>
      <c r="H182" s="132"/>
    </row>
    <row r="183" spans="1:8" x14ac:dyDescent="0.25">
      <c r="A183" s="6"/>
      <c r="B183" s="57"/>
      <c r="C183" s="57"/>
      <c r="D183" s="83"/>
      <c r="E183" s="49"/>
      <c r="F183" s="109"/>
      <c r="G183" s="57"/>
      <c r="H183" s="132"/>
    </row>
    <row r="184" spans="1:8" x14ac:dyDescent="0.25">
      <c r="A184" s="6"/>
      <c r="B184" s="57"/>
      <c r="C184" s="57"/>
      <c r="D184" s="83"/>
      <c r="E184" s="49"/>
      <c r="F184" s="109"/>
      <c r="G184" s="57"/>
      <c r="H184" s="132"/>
    </row>
    <row r="185" spans="1:8" x14ac:dyDescent="0.25">
      <c r="A185" s="84"/>
      <c r="B185" s="57"/>
      <c r="C185" s="57"/>
      <c r="D185" s="83"/>
      <c r="E185" s="49"/>
      <c r="F185" s="109"/>
      <c r="G185" s="85"/>
      <c r="H185" s="136"/>
    </row>
    <row r="186" spans="1:8" x14ac:dyDescent="0.25">
      <c r="A186" s="84"/>
      <c r="B186" s="86"/>
      <c r="C186" s="86"/>
      <c r="D186" s="83"/>
      <c r="E186" s="49"/>
      <c r="F186" s="109"/>
      <c r="G186" s="57"/>
      <c r="H186" s="132"/>
    </row>
    <row r="187" spans="1:8" x14ac:dyDescent="0.25">
      <c r="A187" s="5"/>
      <c r="D187" s="46"/>
    </row>
    <row r="188" spans="1:8" x14ac:dyDescent="0.25">
      <c r="A188" s="5"/>
      <c r="D188" s="46"/>
    </row>
    <row r="189" spans="1:8" x14ac:dyDescent="0.25">
      <c r="A189" s="9"/>
      <c r="D189" s="47"/>
    </row>
    <row r="190" spans="1:8" x14ac:dyDescent="0.25">
      <c r="A190" s="10"/>
    </row>
  </sheetData>
  <mergeCells count="101">
    <mergeCell ref="C1:D1"/>
    <mergeCell ref="C7:G7"/>
    <mergeCell ref="C8:G8"/>
    <mergeCell ref="C4:D4"/>
    <mergeCell ref="F89:G89"/>
    <mergeCell ref="B3:G3"/>
    <mergeCell ref="A2:G2"/>
    <mergeCell ref="A6:B6"/>
    <mergeCell ref="A7:B7"/>
    <mergeCell ref="A8:B8"/>
    <mergeCell ref="F58:G58"/>
    <mergeCell ref="A10:G10"/>
    <mergeCell ref="C6:D6"/>
    <mergeCell ref="F6:G6"/>
    <mergeCell ref="A164:F164"/>
    <mergeCell ref="C167:F167"/>
    <mergeCell ref="D168:G168"/>
    <mergeCell ref="A148:B151"/>
    <mergeCell ref="C153:F153"/>
    <mergeCell ref="C150:F150"/>
    <mergeCell ref="A160:B160"/>
    <mergeCell ref="A4:B4"/>
    <mergeCell ref="A63:B63"/>
    <mergeCell ref="A55:B55"/>
    <mergeCell ref="A56:B56"/>
    <mergeCell ref="A58:B58"/>
    <mergeCell ref="A62:G62"/>
    <mergeCell ref="E4:F4"/>
    <mergeCell ref="C5:G5"/>
    <mergeCell ref="A57:B57"/>
    <mergeCell ref="A32:B32"/>
    <mergeCell ref="F33:G33"/>
    <mergeCell ref="A30:B30"/>
    <mergeCell ref="D33:E33"/>
    <mergeCell ref="A33:B33"/>
    <mergeCell ref="A31:B31"/>
    <mergeCell ref="A5:B5"/>
    <mergeCell ref="C141:F141"/>
    <mergeCell ref="A162:F162"/>
    <mergeCell ref="A144:B147"/>
    <mergeCell ref="C154:F154"/>
    <mergeCell ref="C155:F155"/>
    <mergeCell ref="A163:F163"/>
    <mergeCell ref="A161:F161"/>
    <mergeCell ref="A128:B133"/>
    <mergeCell ref="C156:F156"/>
    <mergeCell ref="A152:B156"/>
    <mergeCell ref="C136:F136"/>
    <mergeCell ref="C148:F148"/>
    <mergeCell ref="C142:F142"/>
    <mergeCell ref="C149:F149"/>
    <mergeCell ref="C130:F130"/>
    <mergeCell ref="C137:F137"/>
    <mergeCell ref="C151:F151"/>
    <mergeCell ref="C152:F152"/>
    <mergeCell ref="C144:F144"/>
    <mergeCell ref="C145:F145"/>
    <mergeCell ref="C146:F146"/>
    <mergeCell ref="C147:F147"/>
    <mergeCell ref="C128:F128"/>
    <mergeCell ref="A135:F135"/>
    <mergeCell ref="C131:F131"/>
    <mergeCell ref="A177:B177"/>
    <mergeCell ref="C165:D165"/>
    <mergeCell ref="A167:B167"/>
    <mergeCell ref="A168:B168"/>
    <mergeCell ref="A169:B169"/>
    <mergeCell ref="A173:B173"/>
    <mergeCell ref="A176:B176"/>
    <mergeCell ref="A172:C172"/>
    <mergeCell ref="A175:B175"/>
    <mergeCell ref="A174:B174"/>
    <mergeCell ref="A170:B170"/>
    <mergeCell ref="D169:E169"/>
    <mergeCell ref="E165:F166"/>
    <mergeCell ref="F169:G169"/>
    <mergeCell ref="A11:G11"/>
    <mergeCell ref="A36:G36"/>
    <mergeCell ref="A37:G37"/>
    <mergeCell ref="A61:G61"/>
    <mergeCell ref="D58:E58"/>
    <mergeCell ref="D89:E89"/>
    <mergeCell ref="A86:B86"/>
    <mergeCell ref="A87:B87"/>
    <mergeCell ref="A89:B89"/>
    <mergeCell ref="A88:B88"/>
    <mergeCell ref="D32:G32"/>
    <mergeCell ref="D57:G57"/>
    <mergeCell ref="C143:F143"/>
    <mergeCell ref="A12:B12"/>
    <mergeCell ref="A38:B38"/>
    <mergeCell ref="C138:F138"/>
    <mergeCell ref="D88:G88"/>
    <mergeCell ref="C139:F139"/>
    <mergeCell ref="C140:F140"/>
    <mergeCell ref="A136:B139"/>
    <mergeCell ref="A140:B143"/>
    <mergeCell ref="C132:F132"/>
    <mergeCell ref="C133:F133"/>
    <mergeCell ref="A91:F91"/>
    <mergeCell ref="C129:F129"/>
  </mergeCells>
  <pageMargins left="0.11811023622047245" right="0.11811023622047245" top="0.15748031496062992" bottom="0.15748031496062992" header="0.11811023622047245" footer="0.11811023622047245"/>
  <pageSetup paperSize="9" scale="79"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9"/>
  <sheetViews>
    <sheetView topLeftCell="A18" zoomScale="130" zoomScaleNormal="130" workbookViewId="0">
      <selection activeCell="F22" sqref="F22"/>
    </sheetView>
  </sheetViews>
  <sheetFormatPr baseColWidth="10" defaultRowHeight="15" x14ac:dyDescent="0.25"/>
  <cols>
    <col min="1" max="1" width="3.28515625" bestFit="1" customWidth="1"/>
    <col min="2" max="2" width="32.28515625" customWidth="1"/>
    <col min="3" max="3" width="21.7109375" style="16" customWidth="1"/>
    <col min="4" max="4" width="17.7109375" style="16" customWidth="1"/>
    <col min="5" max="5" width="26.5703125" style="16" customWidth="1"/>
    <col min="6" max="6" width="18.28515625" style="8" customWidth="1"/>
    <col min="7" max="7" width="16.7109375" style="159" customWidth="1"/>
    <col min="11" max="11" width="19.85546875" customWidth="1"/>
  </cols>
  <sheetData>
    <row r="1" spans="1:12" ht="48.75" customHeight="1" x14ac:dyDescent="0.25">
      <c r="C1" s="579" t="s">
        <v>258</v>
      </c>
      <c r="D1" s="579"/>
      <c r="E1"/>
      <c r="F1"/>
      <c r="G1"/>
    </row>
    <row r="2" spans="1:12" x14ac:dyDescent="0.25">
      <c r="B2" s="596" t="s">
        <v>120</v>
      </c>
      <c r="C2" s="596"/>
      <c r="D2" s="596"/>
      <c r="E2" s="596"/>
      <c r="F2" s="596"/>
      <c r="G2" s="226"/>
    </row>
    <row r="3" spans="1:12" x14ac:dyDescent="0.25">
      <c r="B3" s="227"/>
      <c r="C3" s="228"/>
      <c r="D3" s="228" t="s">
        <v>122</v>
      </c>
      <c r="E3" s="229">
        <f>AutodiagBase_Beneficiaire!C46</f>
        <v>8778</v>
      </c>
      <c r="F3" s="230"/>
      <c r="G3" s="231"/>
    </row>
    <row r="4" spans="1:12" ht="60" x14ac:dyDescent="0.25">
      <c r="B4" s="232" t="s">
        <v>24</v>
      </c>
      <c r="C4" s="411" t="s">
        <v>25</v>
      </c>
      <c r="D4" s="411" t="s">
        <v>51</v>
      </c>
      <c r="E4" s="412" t="s">
        <v>128</v>
      </c>
      <c r="F4" s="410" t="s">
        <v>41</v>
      </c>
      <c r="G4" s="410" t="s">
        <v>129</v>
      </c>
    </row>
    <row r="5" spans="1:12" s="413" customFormat="1" x14ac:dyDescent="0.25">
      <c r="B5" s="232"/>
      <c r="C5" s="233" t="s">
        <v>42</v>
      </c>
      <c r="D5" s="233" t="s">
        <v>43</v>
      </c>
      <c r="E5" s="235" t="s">
        <v>44</v>
      </c>
      <c r="F5" s="234" t="s">
        <v>53</v>
      </c>
      <c r="G5" s="414" t="s">
        <v>123</v>
      </c>
    </row>
    <row r="6" spans="1:12" ht="39" thickBot="1" x14ac:dyDescent="0.3">
      <c r="A6">
        <v>1</v>
      </c>
      <c r="B6" s="237" t="s">
        <v>26</v>
      </c>
      <c r="C6" s="238">
        <f>ADM_Grille_appréciation!C13</f>
        <v>1</v>
      </c>
      <c r="D6" s="239">
        <f>ADM_Grille_appréciation!D13</f>
        <v>1</v>
      </c>
      <c r="E6" s="240" t="s">
        <v>46</v>
      </c>
      <c r="F6" s="236">
        <f>ADM_Grille_appréciation!E13</f>
        <v>0</v>
      </c>
      <c r="G6" s="236">
        <v>0</v>
      </c>
    </row>
    <row r="7" spans="1:12" ht="39" thickBot="1" x14ac:dyDescent="0.3">
      <c r="A7">
        <v>2</v>
      </c>
      <c r="B7" s="237" t="s">
        <v>45</v>
      </c>
      <c r="C7" s="238">
        <f>ADM_Grille_appréciation!C14</f>
        <v>0</v>
      </c>
      <c r="D7" s="239">
        <f>ADM_Grille_appréciation!D14</f>
        <v>0</v>
      </c>
      <c r="E7" s="242" t="s">
        <v>50</v>
      </c>
      <c r="F7" s="241">
        <f>ADM_Grille_appréciation!E14</f>
        <v>0</v>
      </c>
      <c r="G7" s="236">
        <v>0</v>
      </c>
    </row>
    <row r="8" spans="1:12" ht="35.25" customHeight="1" thickBot="1" x14ac:dyDescent="0.3">
      <c r="A8">
        <v>3</v>
      </c>
      <c r="B8" s="237" t="s">
        <v>27</v>
      </c>
      <c r="C8" s="238">
        <f>ADM_Grille_appréciation!C15</f>
        <v>1</v>
      </c>
      <c r="D8" s="239">
        <v>1</v>
      </c>
      <c r="E8" s="242" t="s">
        <v>47</v>
      </c>
      <c r="F8" s="241">
        <f>ADM_Grille_appréciation!E15</f>
        <v>0</v>
      </c>
      <c r="G8" s="236">
        <v>0</v>
      </c>
    </row>
    <row r="9" spans="1:12" ht="44.25" customHeight="1" thickBot="1" x14ac:dyDescent="0.3">
      <c r="A9">
        <v>4</v>
      </c>
      <c r="B9" s="237" t="s">
        <v>28</v>
      </c>
      <c r="C9" s="238">
        <f>ADM_Grille_appréciation!C16</f>
        <v>1</v>
      </c>
      <c r="D9" s="239">
        <f>ADM_Grille_appréciation!D16</f>
        <v>1</v>
      </c>
      <c r="E9" s="243" t="s">
        <v>49</v>
      </c>
      <c r="F9" s="236">
        <f>ADM_Grille_appréciation!E16</f>
        <v>1</v>
      </c>
      <c r="G9" s="236">
        <f>IF(SUM(C9:D9)=2,1,C9+D9)</f>
        <v>1</v>
      </c>
    </row>
    <row r="10" spans="1:12" ht="35.25" thickTop="1" thickBot="1" x14ac:dyDescent="0.3">
      <c r="A10">
        <v>5</v>
      </c>
      <c r="B10" s="237" t="s">
        <v>29</v>
      </c>
      <c r="C10" s="238">
        <f>ADM_Grille_appréciation!C17</f>
        <v>0</v>
      </c>
      <c r="D10" s="239">
        <f>ADM_Grille_appréciation!D17</f>
        <v>0</v>
      </c>
      <c r="E10" s="244" t="s">
        <v>48</v>
      </c>
      <c r="F10" s="241">
        <v>1</v>
      </c>
      <c r="G10" s="245">
        <f>IF(SUM(C10:D10)=2,1,C10+D10)</f>
        <v>0</v>
      </c>
      <c r="K10" s="3" t="s">
        <v>13</v>
      </c>
      <c r="L10" s="2" t="s">
        <v>12</v>
      </c>
    </row>
    <row r="11" spans="1:12" ht="23.25" thickBot="1" x14ac:dyDescent="0.3">
      <c r="A11">
        <v>6</v>
      </c>
      <c r="B11" s="237" t="s">
        <v>30</v>
      </c>
      <c r="C11" s="238">
        <f>ADM_Grille_appréciation!C18</f>
        <v>1</v>
      </c>
      <c r="D11" s="239">
        <f>ADM_Grille_appréciation!D18</f>
        <v>1</v>
      </c>
      <c r="E11" s="244" t="s">
        <v>48</v>
      </c>
      <c r="F11" s="241">
        <f>ADM_Grille_appréciation!E18</f>
        <v>1</v>
      </c>
      <c r="G11" s="245">
        <f>IF(SUM(C11:D11)=2,1,C11+D11)</f>
        <v>1</v>
      </c>
      <c r="K11" s="2" t="s">
        <v>14</v>
      </c>
      <c r="L11" s="13" t="s">
        <v>8</v>
      </c>
    </row>
    <row r="12" spans="1:12" ht="15.75" thickBot="1" x14ac:dyDescent="0.3">
      <c r="A12">
        <v>7</v>
      </c>
      <c r="B12" s="237" t="s">
        <v>31</v>
      </c>
      <c r="C12" s="238">
        <f>ADM_Grille_appréciation!C19</f>
        <v>0</v>
      </c>
      <c r="D12" s="239">
        <f>ADM_Grille_appréciation!D19</f>
        <v>1</v>
      </c>
      <c r="E12" s="244" t="s">
        <v>48</v>
      </c>
      <c r="F12" s="241">
        <f>ADM_Grille_appréciation!E19</f>
        <v>1</v>
      </c>
      <c r="G12" s="245">
        <f t="shared" ref="G12:G22" si="0">IF(SUM(C12:D12)=2,1,C12+D12)</f>
        <v>1</v>
      </c>
      <c r="K12" s="2" t="s">
        <v>16</v>
      </c>
      <c r="L12" s="13" t="s">
        <v>9</v>
      </c>
    </row>
    <row r="13" spans="1:12" ht="23.25" thickBot="1" x14ac:dyDescent="0.3">
      <c r="A13">
        <v>8</v>
      </c>
      <c r="B13" s="237" t="s">
        <v>32</v>
      </c>
      <c r="C13" s="238">
        <f>ADM_Grille_appréciation!C20</f>
        <v>0</v>
      </c>
      <c r="D13" s="239">
        <f>ADM_Grille_appréciation!D20</f>
        <v>0</v>
      </c>
      <c r="E13" s="244" t="s">
        <v>48</v>
      </c>
      <c r="F13" s="241">
        <v>1</v>
      </c>
      <c r="G13" s="245">
        <f t="shared" si="0"/>
        <v>0</v>
      </c>
      <c r="K13" s="2" t="s">
        <v>15</v>
      </c>
      <c r="L13" s="2" t="s">
        <v>10</v>
      </c>
    </row>
    <row r="14" spans="1:12" ht="23.25" thickBot="1" x14ac:dyDescent="0.3">
      <c r="A14">
        <v>9</v>
      </c>
      <c r="B14" s="237" t="s">
        <v>33</v>
      </c>
      <c r="C14" s="238">
        <f>ADM_Grille_appréciation!C21</f>
        <v>1</v>
      </c>
      <c r="D14" s="239">
        <f>ADM_Grille_appréciation!D21</f>
        <v>0</v>
      </c>
      <c r="E14" s="244" t="s">
        <v>48</v>
      </c>
      <c r="F14" s="241">
        <f>ADM_Grille_appréciation!E21</f>
        <v>1</v>
      </c>
      <c r="G14" s="245">
        <f t="shared" si="0"/>
        <v>1</v>
      </c>
      <c r="K14" s="2" t="s">
        <v>17</v>
      </c>
      <c r="L14" s="2" t="s">
        <v>11</v>
      </c>
    </row>
    <row r="15" spans="1:12" ht="23.25" thickBot="1" x14ac:dyDescent="0.3">
      <c r="A15">
        <v>10</v>
      </c>
      <c r="B15" s="237" t="s">
        <v>34</v>
      </c>
      <c r="C15" s="238">
        <f>ADM_Grille_appréciation!C22</f>
        <v>0</v>
      </c>
      <c r="D15" s="239">
        <f>ADM_Grille_appréciation!D22</f>
        <v>1</v>
      </c>
      <c r="E15" s="244" t="s">
        <v>48</v>
      </c>
      <c r="F15" s="241">
        <f>ADM_Grille_appréciation!E22</f>
        <v>1</v>
      </c>
      <c r="G15" s="245">
        <f t="shared" si="0"/>
        <v>1</v>
      </c>
    </row>
    <row r="16" spans="1:12" ht="23.25" thickBot="1" x14ac:dyDescent="0.3">
      <c r="A16">
        <v>11</v>
      </c>
      <c r="B16" s="237" t="s">
        <v>35</v>
      </c>
      <c r="C16" s="238">
        <f>ADM_Grille_appréciation!C23</f>
        <v>1</v>
      </c>
      <c r="D16" s="239">
        <f>ADM_Grille_appréciation!D23</f>
        <v>1</v>
      </c>
      <c r="E16" s="244" t="s">
        <v>48</v>
      </c>
      <c r="F16" s="241">
        <f>ADM_Grille_appréciation!E23</f>
        <v>1</v>
      </c>
      <c r="G16" s="245">
        <f t="shared" si="0"/>
        <v>1</v>
      </c>
    </row>
    <row r="17" spans="1:7" ht="15.75" thickBot="1" x14ac:dyDescent="0.3">
      <c r="A17">
        <v>12</v>
      </c>
      <c r="B17" s="237" t="s">
        <v>115</v>
      </c>
      <c r="C17" s="238">
        <f>ADM_Grille_appréciation!C24</f>
        <v>0</v>
      </c>
      <c r="D17" s="239">
        <f>ADM_Grille_appréciation!D24</f>
        <v>1</v>
      </c>
      <c r="E17" s="244" t="s">
        <v>48</v>
      </c>
      <c r="F17" s="241">
        <f>ADM_Grille_appréciation!E24</f>
        <v>1</v>
      </c>
      <c r="G17" s="245">
        <f t="shared" si="0"/>
        <v>1</v>
      </c>
    </row>
    <row r="18" spans="1:7" ht="23.25" thickBot="1" x14ac:dyDescent="0.3">
      <c r="A18">
        <v>13</v>
      </c>
      <c r="B18" s="237" t="s">
        <v>36</v>
      </c>
      <c r="C18" s="238">
        <f>ADM_Grille_appréciation!C25</f>
        <v>1</v>
      </c>
      <c r="D18" s="239">
        <f>ADM_Grille_appréciation!D25</f>
        <v>1</v>
      </c>
      <c r="E18" s="244" t="s">
        <v>48</v>
      </c>
      <c r="F18" s="241">
        <f>ADM_Grille_appréciation!E25</f>
        <v>1</v>
      </c>
      <c r="G18" s="245">
        <f t="shared" si="0"/>
        <v>1</v>
      </c>
    </row>
    <row r="19" spans="1:7" ht="15.75" thickBot="1" x14ac:dyDescent="0.3">
      <c r="A19">
        <v>14</v>
      </c>
      <c r="B19" s="237" t="s">
        <v>37</v>
      </c>
      <c r="C19" s="238">
        <f>ADM_Grille_appréciation!C26</f>
        <v>1</v>
      </c>
      <c r="D19" s="239">
        <f>ADM_Grille_appréciation!D26</f>
        <v>1</v>
      </c>
      <c r="E19" s="244" t="s">
        <v>48</v>
      </c>
      <c r="F19" s="241">
        <f>ADM_Grille_appréciation!E26</f>
        <v>1</v>
      </c>
      <c r="G19" s="245">
        <f t="shared" si="0"/>
        <v>1</v>
      </c>
    </row>
    <row r="20" spans="1:7" ht="15.75" thickBot="1" x14ac:dyDescent="0.3">
      <c r="A20">
        <v>15</v>
      </c>
      <c r="B20" s="237" t="s">
        <v>38</v>
      </c>
      <c r="C20" s="238">
        <f>ADM_Grille_appréciation!C27</f>
        <v>1</v>
      </c>
      <c r="D20" s="239">
        <f>ADM_Grille_appréciation!D27</f>
        <v>1</v>
      </c>
      <c r="E20" s="244" t="s">
        <v>48</v>
      </c>
      <c r="F20" s="241">
        <f>ADM_Grille_appréciation!E27</f>
        <v>1</v>
      </c>
      <c r="G20" s="245">
        <f t="shared" si="0"/>
        <v>1</v>
      </c>
    </row>
    <row r="21" spans="1:7" ht="15.75" thickBot="1" x14ac:dyDescent="0.3">
      <c r="A21">
        <v>16</v>
      </c>
      <c r="B21" s="237" t="s">
        <v>39</v>
      </c>
      <c r="C21" s="238">
        <f>ADM_Grille_appréciation!C28</f>
        <v>1</v>
      </c>
      <c r="D21" s="239">
        <f>ADM_Grille_appréciation!D28</f>
        <v>1</v>
      </c>
      <c r="E21" s="244" t="s">
        <v>48</v>
      </c>
      <c r="F21" s="241">
        <f>ADM_Grille_appréciation!E28</f>
        <v>1</v>
      </c>
      <c r="G21" s="245">
        <f t="shared" si="0"/>
        <v>1</v>
      </c>
    </row>
    <row r="22" spans="1:7" ht="15.75" thickBot="1" x14ac:dyDescent="0.3">
      <c r="A22">
        <v>17</v>
      </c>
      <c r="B22" s="246" t="s">
        <v>40</v>
      </c>
      <c r="C22" s="238">
        <f>ADM_Grille_appréciation!C29</f>
        <v>0</v>
      </c>
      <c r="D22" s="239">
        <f>ADM_Grille_appréciation!D29</f>
        <v>0</v>
      </c>
      <c r="E22" s="244" t="s">
        <v>48</v>
      </c>
      <c r="F22" s="241"/>
      <c r="G22" s="245">
        <f t="shared" si="0"/>
        <v>0</v>
      </c>
    </row>
    <row r="23" spans="1:7" x14ac:dyDescent="0.25">
      <c r="B23" s="247"/>
      <c r="C23" s="248">
        <f>SUM(C6:C22)</f>
        <v>10</v>
      </c>
      <c r="D23" s="248">
        <f>SUM(D6:D22)</f>
        <v>12</v>
      </c>
      <c r="E23" s="248" t="s">
        <v>4</v>
      </c>
      <c r="F23" s="248">
        <f>SUM(F6:F22)</f>
        <v>13</v>
      </c>
      <c r="G23" s="226">
        <f>SUM(G6:G22)</f>
        <v>11</v>
      </c>
    </row>
    <row r="24" spans="1:7" x14ac:dyDescent="0.25">
      <c r="B24" s="227"/>
      <c r="C24" s="249" t="s">
        <v>54</v>
      </c>
      <c r="D24" s="249" t="s">
        <v>54</v>
      </c>
      <c r="E24" s="249"/>
      <c r="F24" s="249" t="s">
        <v>54</v>
      </c>
      <c r="G24" s="226"/>
    </row>
    <row r="25" spans="1:7" x14ac:dyDescent="0.25">
      <c r="A25" s="21"/>
      <c r="B25" s="250" t="s">
        <v>111</v>
      </c>
      <c r="C25" s="228"/>
      <c r="D25" s="228"/>
      <c r="E25" s="228"/>
      <c r="F25" s="230"/>
      <c r="G25" s="226"/>
    </row>
    <row r="26" spans="1:7" x14ac:dyDescent="0.25">
      <c r="A26" s="111"/>
      <c r="B26" s="227"/>
      <c r="C26" s="228"/>
      <c r="D26" s="228"/>
      <c r="E26" s="228"/>
      <c r="F26" s="230"/>
      <c r="G26" s="226"/>
    </row>
    <row r="27" spans="1:7" ht="15.75" thickBot="1" x14ac:dyDescent="0.3">
      <c r="A27" s="21"/>
      <c r="B27" s="227"/>
      <c r="C27" s="228"/>
      <c r="D27" s="228"/>
      <c r="E27" s="228"/>
      <c r="F27" s="230"/>
      <c r="G27" s="226"/>
    </row>
    <row r="28" spans="1:7" ht="42.75" x14ac:dyDescent="0.25">
      <c r="A28" s="16"/>
      <c r="B28" s="251" t="s">
        <v>125</v>
      </c>
      <c r="C28" s="252">
        <f>F23</f>
        <v>13</v>
      </c>
      <c r="D28" s="253" t="s">
        <v>124</v>
      </c>
      <c r="E28" s="228"/>
      <c r="F28" s="230"/>
      <c r="G28" s="226"/>
    </row>
    <row r="29" spans="1:7" ht="45.75" thickBot="1" x14ac:dyDescent="0.3">
      <c r="A29" s="16"/>
      <c r="B29" s="254" t="s">
        <v>126</v>
      </c>
      <c r="C29" s="255">
        <f>G23</f>
        <v>11</v>
      </c>
      <c r="D29" s="256">
        <f>G23/F23</f>
        <v>0.84615384615384615</v>
      </c>
      <c r="E29" s="228"/>
      <c r="F29" s="230"/>
      <c r="G29" s="226"/>
    </row>
    <row r="31" spans="1:7" s="21" customFormat="1" ht="29.25" customHeight="1" x14ac:dyDescent="0.25">
      <c r="B31" s="88"/>
      <c r="C31" s="89"/>
      <c r="D31" s="90"/>
      <c r="E31" s="90"/>
      <c r="F31" s="57"/>
      <c r="G31" s="4"/>
    </row>
    <row r="32" spans="1:7" s="21" customFormat="1" x14ac:dyDescent="0.25">
      <c r="A32" s="91"/>
      <c r="B32" s="88"/>
      <c r="C32" s="90"/>
      <c r="D32" s="90"/>
      <c r="E32" s="90"/>
      <c r="F32" s="57"/>
      <c r="G32" s="4"/>
    </row>
    <row r="33" spans="1:7" s="21" customFormat="1" ht="25.5" customHeight="1" x14ac:dyDescent="0.25">
      <c r="A33" s="91"/>
      <c r="B33" s="88"/>
      <c r="C33" s="89"/>
      <c r="D33" s="90"/>
      <c r="E33" s="90"/>
      <c r="F33" s="57"/>
      <c r="G33" s="4"/>
    </row>
    <row r="34" spans="1:7" s="21" customFormat="1" ht="24.75" customHeight="1" x14ac:dyDescent="0.25">
      <c r="A34" s="91"/>
      <c r="B34" s="88"/>
      <c r="C34" s="89"/>
      <c r="D34" s="90"/>
      <c r="E34" s="90"/>
      <c r="F34" s="57"/>
      <c r="G34" s="4"/>
    </row>
    <row r="35" spans="1:7" s="21" customFormat="1" ht="25.5" customHeight="1" x14ac:dyDescent="0.25">
      <c r="A35" s="91"/>
      <c r="B35" s="88"/>
      <c r="C35" s="89"/>
      <c r="D35" s="90"/>
      <c r="E35" s="90"/>
      <c r="F35" s="57"/>
      <c r="G35" s="4"/>
    </row>
    <row r="36" spans="1:7" s="21" customFormat="1" x14ac:dyDescent="0.25">
      <c r="A36" s="91"/>
      <c r="C36" s="90"/>
      <c r="D36" s="90"/>
      <c r="E36" s="90"/>
      <c r="F36" s="57"/>
      <c r="G36" s="4"/>
    </row>
    <row r="37" spans="1:7" s="21" customFormat="1" x14ac:dyDescent="0.25">
      <c r="C37" s="90"/>
      <c r="D37" s="90"/>
      <c r="E37" s="90"/>
      <c r="F37" s="57"/>
      <c r="G37" s="4"/>
    </row>
    <row r="38" spans="1:7" s="21" customFormat="1" x14ac:dyDescent="0.25">
      <c r="C38" s="90"/>
      <c r="D38" s="90"/>
      <c r="E38" s="90"/>
      <c r="F38" s="57"/>
      <c r="G38" s="4"/>
    </row>
    <row r="39" spans="1:7" x14ac:dyDescent="0.25">
      <c r="G39" s="4"/>
    </row>
  </sheetData>
  <mergeCells count="2">
    <mergeCell ref="B2:F2"/>
    <mergeCell ref="C1:D1"/>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3"/>
  <sheetViews>
    <sheetView topLeftCell="A17" zoomScale="85" zoomScaleNormal="85" workbookViewId="0">
      <selection activeCell="F27" sqref="F27"/>
    </sheetView>
  </sheetViews>
  <sheetFormatPr baseColWidth="10" defaultRowHeight="15" x14ac:dyDescent="0.25"/>
  <cols>
    <col min="1" max="1" width="3" bestFit="1" customWidth="1"/>
    <col min="2" max="2" width="60.5703125" customWidth="1"/>
    <col min="3" max="3" width="20.28515625" style="16" customWidth="1"/>
    <col min="4" max="4" width="20" style="16" customWidth="1"/>
    <col min="5" max="5" width="35" style="16" customWidth="1"/>
    <col min="6" max="6" width="20.85546875" style="8" customWidth="1"/>
    <col min="7" max="7" width="17.5703125" style="159" customWidth="1"/>
  </cols>
  <sheetData>
    <row r="1" spans="1:9" ht="48.75" customHeight="1" x14ac:dyDescent="0.25">
      <c r="C1" s="579" t="s">
        <v>258</v>
      </c>
      <c r="D1" s="579"/>
      <c r="E1"/>
      <c r="F1"/>
      <c r="G1"/>
    </row>
    <row r="2" spans="1:9" x14ac:dyDescent="0.25">
      <c r="D2" s="125" t="s">
        <v>122</v>
      </c>
      <c r="E2" s="112"/>
      <c r="F2" s="125"/>
      <c r="G2" s="155"/>
    </row>
    <row r="3" spans="1:9" ht="84" customHeight="1" x14ac:dyDescent="0.25">
      <c r="B3" s="14" t="s">
        <v>24</v>
      </c>
      <c r="C3" s="420" t="s">
        <v>25</v>
      </c>
      <c r="D3" s="420" t="s">
        <v>51</v>
      </c>
      <c r="E3" s="421" t="s">
        <v>52</v>
      </c>
      <c r="F3" s="422" t="s">
        <v>41</v>
      </c>
      <c r="G3" s="423" t="s">
        <v>129</v>
      </c>
    </row>
    <row r="4" spans="1:9" x14ac:dyDescent="0.25">
      <c r="B4" s="14"/>
      <c r="C4" s="18" t="s">
        <v>42</v>
      </c>
      <c r="D4" s="18" t="s">
        <v>43</v>
      </c>
      <c r="E4" s="19" t="s">
        <v>44</v>
      </c>
      <c r="F4" s="15" t="s">
        <v>53</v>
      </c>
      <c r="G4" s="156" t="s">
        <v>123</v>
      </c>
    </row>
    <row r="5" spans="1:9" ht="25.5" x14ac:dyDescent="0.25">
      <c r="A5">
        <v>1</v>
      </c>
      <c r="B5" s="25" t="s">
        <v>71</v>
      </c>
      <c r="C5" s="92">
        <f>ADM_Grille_appréciation!C64</f>
        <v>1</v>
      </c>
      <c r="D5" s="36">
        <f>ADM_Grille_appréciation!D64</f>
        <v>1</v>
      </c>
      <c r="E5" s="27" t="s">
        <v>93</v>
      </c>
      <c r="F5" s="23">
        <f>ADM_Grille_appréciation!E64</f>
        <v>0</v>
      </c>
      <c r="G5" s="386">
        <v>0</v>
      </c>
    </row>
    <row r="6" spans="1:9" ht="51" x14ac:dyDescent="0.25">
      <c r="A6">
        <v>2</v>
      </c>
      <c r="B6" s="25" t="s">
        <v>73</v>
      </c>
      <c r="C6" s="92">
        <f>ADM_Grille_appréciation!C65</f>
        <v>0</v>
      </c>
      <c r="D6" s="36">
        <f>ADM_Grille_appréciation!D65</f>
        <v>0</v>
      </c>
      <c r="E6" s="28" t="s">
        <v>92</v>
      </c>
      <c r="F6" s="23">
        <f>ADM_Grille_appréciation!E65</f>
        <v>1</v>
      </c>
      <c r="G6" s="397">
        <v>1</v>
      </c>
    </row>
    <row r="7" spans="1:9" ht="25.5" x14ac:dyDescent="0.25">
      <c r="A7">
        <v>3</v>
      </c>
      <c r="B7" s="25" t="s">
        <v>81</v>
      </c>
      <c r="C7" s="92">
        <f>ADM_Grille_appréciation!C66</f>
        <v>1</v>
      </c>
      <c r="D7" s="36">
        <f>ADM_Grille_appréciation!D66</f>
        <v>0</v>
      </c>
      <c r="E7" s="29" t="s">
        <v>94</v>
      </c>
      <c r="F7" s="385">
        <f>ADM_Grille_appréciation!E66</f>
        <v>0</v>
      </c>
      <c r="G7" s="386">
        <v>0</v>
      </c>
    </row>
    <row r="8" spans="1:9" ht="25.5" customHeight="1" x14ac:dyDescent="0.25">
      <c r="A8">
        <v>4</v>
      </c>
      <c r="B8" s="25" t="s">
        <v>292</v>
      </c>
      <c r="C8" s="92">
        <v>0</v>
      </c>
      <c r="D8" s="36">
        <v>0</v>
      </c>
      <c r="E8" s="213" t="s">
        <v>301</v>
      </c>
      <c r="F8" s="385">
        <v>1</v>
      </c>
      <c r="G8" s="397">
        <v>0</v>
      </c>
    </row>
    <row r="9" spans="1:9" ht="30" x14ac:dyDescent="0.25">
      <c r="A9">
        <v>5</v>
      </c>
      <c r="B9" s="25" t="s">
        <v>72</v>
      </c>
      <c r="C9" s="92">
        <f>ADM_Grille_appréciation!C68</f>
        <v>0</v>
      </c>
      <c r="D9" s="36">
        <f>ADM_Grille_appréciation!D68</f>
        <v>1</v>
      </c>
      <c r="E9" s="26" t="s">
        <v>48</v>
      </c>
      <c r="F9" s="385">
        <f>ADM_Grille_appréciation!E68</f>
        <v>1</v>
      </c>
      <c r="G9" s="397">
        <f>IF(SUM(C9:D9)=2,1,C9+D9)</f>
        <v>1</v>
      </c>
    </row>
    <row r="10" spans="1:9" ht="15.75" customHeight="1" x14ac:dyDescent="0.25">
      <c r="A10">
        <v>6</v>
      </c>
      <c r="B10" s="25" t="s">
        <v>56</v>
      </c>
      <c r="C10" s="92">
        <f>ADM_Grille_appréciation!C69</f>
        <v>1</v>
      </c>
      <c r="D10" s="36">
        <f>ADM_Grille_appréciation!D69</f>
        <v>1</v>
      </c>
      <c r="E10" s="26" t="s">
        <v>48</v>
      </c>
      <c r="F10" s="385">
        <f>ADM_Grille_appréciation!E69</f>
        <v>1</v>
      </c>
      <c r="G10" s="157">
        <f t="shared" ref="G10:G26" si="0">IF(SUM(C10:D10)=2,1,C10+D10)</f>
        <v>1</v>
      </c>
    </row>
    <row r="11" spans="1:9" x14ac:dyDescent="0.25">
      <c r="A11">
        <v>7</v>
      </c>
      <c r="B11" s="25" t="s">
        <v>74</v>
      </c>
      <c r="C11" s="92">
        <f>ADM_Grille_appréciation!C70</f>
        <v>0</v>
      </c>
      <c r="D11" s="36">
        <f>ADM_Grille_appréciation!D70</f>
        <v>0</v>
      </c>
      <c r="E11" s="26" t="s">
        <v>48</v>
      </c>
      <c r="F11" s="385">
        <f>ADM_Grille_appréciation!E70</f>
        <v>1</v>
      </c>
      <c r="G11" s="157">
        <f t="shared" si="0"/>
        <v>0</v>
      </c>
      <c r="I11" s="2"/>
    </row>
    <row r="12" spans="1:9" x14ac:dyDescent="0.25">
      <c r="A12">
        <v>8</v>
      </c>
      <c r="B12" s="25" t="s">
        <v>75</v>
      </c>
      <c r="C12" s="92">
        <f>ADM_Grille_appréciation!C71</f>
        <v>1</v>
      </c>
      <c r="D12" s="36">
        <f>ADM_Grille_appréciation!D71</f>
        <v>0</v>
      </c>
      <c r="E12" s="26" t="s">
        <v>48</v>
      </c>
      <c r="F12" s="385">
        <f>ADM_Grille_appréciation!E71</f>
        <v>1</v>
      </c>
      <c r="G12" s="157">
        <f t="shared" si="0"/>
        <v>1</v>
      </c>
      <c r="I12" s="13"/>
    </row>
    <row r="13" spans="1:9" x14ac:dyDescent="0.25">
      <c r="A13">
        <v>9</v>
      </c>
      <c r="B13" s="25" t="s">
        <v>76</v>
      </c>
      <c r="C13" s="92">
        <f>ADM_Grille_appréciation!C72</f>
        <v>0</v>
      </c>
      <c r="D13" s="36">
        <f>ADM_Grille_appréciation!D72</f>
        <v>0</v>
      </c>
      <c r="E13" s="26" t="s">
        <v>48</v>
      </c>
      <c r="F13" s="385">
        <f>ADM_Grille_appréciation!E72</f>
        <v>1</v>
      </c>
      <c r="G13" s="157">
        <f t="shared" si="0"/>
        <v>0</v>
      </c>
      <c r="I13" s="13"/>
    </row>
    <row r="14" spans="1:9" ht="15" customHeight="1" x14ac:dyDescent="0.25">
      <c r="A14">
        <v>10</v>
      </c>
      <c r="B14" s="25" t="s">
        <v>77</v>
      </c>
      <c r="C14" s="92">
        <f>ADM_Grille_appréciation!C73</f>
        <v>1</v>
      </c>
      <c r="D14" s="36">
        <f>ADM_Grille_appréciation!D73</f>
        <v>1</v>
      </c>
      <c r="E14" s="26" t="s">
        <v>48</v>
      </c>
      <c r="F14" s="385">
        <f>ADM_Grille_appréciation!E73</f>
        <v>1</v>
      </c>
      <c r="G14" s="157">
        <f t="shared" si="0"/>
        <v>1</v>
      </c>
      <c r="I14" s="2"/>
    </row>
    <row r="15" spans="1:9" ht="76.5" customHeight="1" x14ac:dyDescent="0.25">
      <c r="A15">
        <v>11</v>
      </c>
      <c r="B15" s="25" t="s">
        <v>293</v>
      </c>
      <c r="C15" s="372">
        <f>ADM_Grille_appréciation!C74</f>
        <v>1</v>
      </c>
      <c r="D15" s="373">
        <f>ADM_Grille_appréciation!D74</f>
        <v>1</v>
      </c>
      <c r="E15" s="388" t="s">
        <v>304</v>
      </c>
      <c r="F15" s="389">
        <f>ADM_Grille_appréciation!E74</f>
        <v>0</v>
      </c>
      <c r="G15" s="390">
        <v>0</v>
      </c>
      <c r="I15" s="2"/>
    </row>
    <row r="16" spans="1:9" x14ac:dyDescent="0.25">
      <c r="A16">
        <v>12</v>
      </c>
      <c r="B16" s="25" t="s">
        <v>78</v>
      </c>
      <c r="C16" s="92">
        <f>ADM_Grille_appréciation!C75</f>
        <v>0</v>
      </c>
      <c r="D16" s="36">
        <f>ADM_Grille_appréciation!D75</f>
        <v>0</v>
      </c>
      <c r="E16" s="26" t="s">
        <v>48</v>
      </c>
      <c r="F16" s="385">
        <f>ADM_Grille_appréciation!E75</f>
        <v>1</v>
      </c>
      <c r="G16" s="157">
        <f t="shared" si="0"/>
        <v>0</v>
      </c>
    </row>
    <row r="17" spans="1:7" x14ac:dyDescent="0.25">
      <c r="A17">
        <v>13</v>
      </c>
      <c r="B17" s="25" t="s">
        <v>79</v>
      </c>
      <c r="C17" s="92">
        <f>ADM_Grille_appréciation!C76</f>
        <v>0</v>
      </c>
      <c r="D17" s="36">
        <f>ADM_Grille_appréciation!D76</f>
        <v>0</v>
      </c>
      <c r="E17" s="26" t="s">
        <v>48</v>
      </c>
      <c r="F17" s="385">
        <f>ADM_Grille_appréciation!E76</f>
        <v>1</v>
      </c>
      <c r="G17" s="157">
        <f t="shared" si="0"/>
        <v>0</v>
      </c>
    </row>
    <row r="18" spans="1:7" x14ac:dyDescent="0.25">
      <c r="A18">
        <v>14</v>
      </c>
      <c r="B18" s="25" t="s">
        <v>80</v>
      </c>
      <c r="C18" s="92">
        <f>ADM_Grille_appréciation!C77</f>
        <v>0</v>
      </c>
      <c r="D18" s="36">
        <f>ADM_Grille_appréciation!D77</f>
        <v>0</v>
      </c>
      <c r="E18" s="26" t="s">
        <v>48</v>
      </c>
      <c r="F18" s="385">
        <f>ADM_Grille_appréciation!E77</f>
        <v>1</v>
      </c>
      <c r="G18" s="157">
        <f t="shared" si="0"/>
        <v>0</v>
      </c>
    </row>
    <row r="19" spans="1:7" x14ac:dyDescent="0.25">
      <c r="A19">
        <v>15</v>
      </c>
      <c r="B19" s="25" t="s">
        <v>82</v>
      </c>
      <c r="C19" s="92">
        <f>ADM_Grille_appréciation!C78</f>
        <v>0</v>
      </c>
      <c r="D19" s="36">
        <f>ADM_Grille_appréciation!D78</f>
        <v>0</v>
      </c>
      <c r="E19" s="26" t="s">
        <v>48</v>
      </c>
      <c r="F19" s="385">
        <f>ADM_Grille_appréciation!E78</f>
        <v>1</v>
      </c>
      <c r="G19" s="157">
        <f t="shared" si="0"/>
        <v>0</v>
      </c>
    </row>
    <row r="20" spans="1:7" x14ac:dyDescent="0.25">
      <c r="A20">
        <v>16</v>
      </c>
      <c r="B20" s="25" t="s">
        <v>83</v>
      </c>
      <c r="C20" s="92">
        <f>ADM_Grille_appréciation!C79</f>
        <v>0</v>
      </c>
      <c r="D20" s="36">
        <f>ADM_Grille_appréciation!D79</f>
        <v>0</v>
      </c>
      <c r="E20" s="26" t="s">
        <v>48</v>
      </c>
      <c r="F20" s="385">
        <f>ADM_Grille_appréciation!E79</f>
        <v>1</v>
      </c>
      <c r="G20" s="157">
        <f t="shared" si="0"/>
        <v>0</v>
      </c>
    </row>
    <row r="21" spans="1:7" x14ac:dyDescent="0.25">
      <c r="A21">
        <v>17</v>
      </c>
      <c r="B21" s="25" t="s">
        <v>84</v>
      </c>
      <c r="C21" s="92">
        <f>ADM_Grille_appréciation!C80</f>
        <v>1</v>
      </c>
      <c r="D21" s="36">
        <f>ADM_Grille_appréciation!D80</f>
        <v>1</v>
      </c>
      <c r="E21" s="26" t="s">
        <v>48</v>
      </c>
      <c r="F21" s="385">
        <f>ADM_Grille_appréciation!E80</f>
        <v>1</v>
      </c>
      <c r="G21" s="157">
        <f t="shared" si="0"/>
        <v>1</v>
      </c>
    </row>
    <row r="22" spans="1:7" ht="33.75" customHeight="1" x14ac:dyDescent="0.25">
      <c r="A22">
        <v>18</v>
      </c>
      <c r="B22" s="24" t="s">
        <v>85</v>
      </c>
      <c r="C22" s="92">
        <f>ADM_Grille_appréciation!C81</f>
        <v>0</v>
      </c>
      <c r="D22" s="36">
        <f>ADM_Grille_appréciation!D81</f>
        <v>0</v>
      </c>
      <c r="E22" s="26" t="s">
        <v>48</v>
      </c>
      <c r="F22" s="385">
        <f>ADM_Grille_appréciation!E81</f>
        <v>1</v>
      </c>
      <c r="G22" s="157">
        <f t="shared" si="0"/>
        <v>0</v>
      </c>
    </row>
    <row r="23" spans="1:7" ht="23.25" customHeight="1" x14ac:dyDescent="0.25">
      <c r="A23">
        <v>19</v>
      </c>
      <c r="B23" s="25" t="s">
        <v>86</v>
      </c>
      <c r="C23" s="92">
        <f>ADM_Grille_appréciation!C82</f>
        <v>0</v>
      </c>
      <c r="D23" s="36">
        <f>ADM_Grille_appréciation!D82</f>
        <v>0</v>
      </c>
      <c r="E23" s="26" t="s">
        <v>48</v>
      </c>
      <c r="F23" s="385">
        <f>ADM_Grille_appréciation!E82</f>
        <v>1</v>
      </c>
      <c r="G23" s="157">
        <f t="shared" si="0"/>
        <v>0</v>
      </c>
    </row>
    <row r="24" spans="1:7" ht="30" x14ac:dyDescent="0.25">
      <c r="A24">
        <v>20</v>
      </c>
      <c r="B24" s="25" t="s">
        <v>87</v>
      </c>
      <c r="C24" s="92">
        <f>ADM_Grille_appréciation!C83</f>
        <v>1</v>
      </c>
      <c r="D24" s="36">
        <f>ADM_Grille_appréciation!D83</f>
        <v>1</v>
      </c>
      <c r="E24" s="26" t="s">
        <v>48</v>
      </c>
      <c r="F24" s="385">
        <f>ADM_Grille_appréciation!E83</f>
        <v>1</v>
      </c>
      <c r="G24" s="157">
        <f t="shared" si="0"/>
        <v>1</v>
      </c>
    </row>
    <row r="25" spans="1:7" ht="30" x14ac:dyDescent="0.25">
      <c r="A25">
        <v>21</v>
      </c>
      <c r="B25" s="30" t="s">
        <v>95</v>
      </c>
      <c r="C25" s="92">
        <f>ADM_Grille_appréciation!C84</f>
        <v>1</v>
      </c>
      <c r="D25" s="36">
        <f>ADM_Grille_appréciation!D84</f>
        <v>1</v>
      </c>
      <c r="E25" s="26" t="s">
        <v>48</v>
      </c>
      <c r="F25" s="385">
        <f>ADM_Grille_appréciation!E84</f>
        <v>1</v>
      </c>
      <c r="G25" s="157">
        <f t="shared" si="0"/>
        <v>1</v>
      </c>
    </row>
    <row r="26" spans="1:7" ht="15" customHeight="1" thickBot="1" x14ac:dyDescent="0.3">
      <c r="A26">
        <v>22</v>
      </c>
      <c r="B26" s="31" t="s">
        <v>70</v>
      </c>
      <c r="C26" s="92">
        <f>ADM_Grille_appréciation!C85</f>
        <v>1</v>
      </c>
      <c r="D26" s="36">
        <f>ADM_Grille_appréciation!D85</f>
        <v>1</v>
      </c>
      <c r="E26" s="26" t="s">
        <v>48</v>
      </c>
      <c r="F26" s="385">
        <f>ADM_Grille_appréciation!E85</f>
        <v>1</v>
      </c>
      <c r="G26" s="157">
        <f t="shared" si="0"/>
        <v>1</v>
      </c>
    </row>
    <row r="27" spans="1:7" x14ac:dyDescent="0.25">
      <c r="B27" s="111"/>
      <c r="C27" s="110">
        <f>SUM(C5:C26)</f>
        <v>10</v>
      </c>
      <c r="D27" s="110">
        <f>SUM(D5:D26)</f>
        <v>9</v>
      </c>
      <c r="E27" s="110">
        <f>SUM(E5:E26)</f>
        <v>0</v>
      </c>
      <c r="F27" s="110">
        <f>SUM(F5:F26)</f>
        <v>19</v>
      </c>
      <c r="G27" s="54">
        <f>SUM(G5:G26)</f>
        <v>9</v>
      </c>
    </row>
    <row r="28" spans="1:7" x14ac:dyDescent="0.25">
      <c r="A28" s="21"/>
      <c r="B28" s="22"/>
      <c r="C28" s="17" t="s">
        <v>54</v>
      </c>
      <c r="D28" s="17" t="s">
        <v>54</v>
      </c>
      <c r="F28" s="17" t="s">
        <v>54</v>
      </c>
      <c r="G28" s="158" t="s">
        <v>54</v>
      </c>
    </row>
    <row r="29" spans="1:7" ht="29.25" customHeight="1" x14ac:dyDescent="0.25">
      <c r="A29" s="16"/>
      <c r="B29" s="20" t="s">
        <v>55</v>
      </c>
      <c r="F29"/>
    </row>
    <row r="30" spans="1:7" ht="15.75" thickBot="1" x14ac:dyDescent="0.3">
      <c r="A30" s="16"/>
      <c r="B30" s="16"/>
      <c r="E30" s="8"/>
      <c r="F30"/>
    </row>
    <row r="31" spans="1:7" ht="38.25" customHeight="1" x14ac:dyDescent="0.25">
      <c r="A31" s="16"/>
      <c r="B31" s="118" t="s">
        <v>125</v>
      </c>
      <c r="C31" s="119">
        <f>F27</f>
        <v>19</v>
      </c>
      <c r="D31" s="120" t="s">
        <v>124</v>
      </c>
      <c r="E31"/>
      <c r="F31"/>
    </row>
    <row r="32" spans="1:7" ht="33" customHeight="1" thickBot="1" x14ac:dyDescent="0.3">
      <c r="A32" s="16"/>
      <c r="B32" s="121" t="s">
        <v>126</v>
      </c>
      <c r="C32" s="122">
        <f>G27</f>
        <v>9</v>
      </c>
      <c r="D32" s="147">
        <f>C32/C31</f>
        <v>0.47368421052631576</v>
      </c>
      <c r="E32"/>
      <c r="F32"/>
    </row>
    <row r="33" spans="1:7" ht="25.5" customHeight="1" x14ac:dyDescent="0.25">
      <c r="A33" s="16"/>
      <c r="B33" s="16"/>
      <c r="E33" s="8"/>
      <c r="F33"/>
    </row>
    <row r="35" spans="1:7" x14ac:dyDescent="0.25">
      <c r="B35" s="16"/>
      <c r="C35" s="8"/>
      <c r="E35"/>
      <c r="F35"/>
      <c r="G35" s="4"/>
    </row>
    <row r="36" spans="1:7" x14ac:dyDescent="0.25">
      <c r="B36" s="16"/>
      <c r="C36" s="8"/>
      <c r="E36"/>
      <c r="F36"/>
      <c r="G36" s="4"/>
    </row>
    <row r="37" spans="1:7" x14ac:dyDescent="0.25">
      <c r="B37" s="16"/>
      <c r="C37" s="8"/>
      <c r="E37"/>
      <c r="F37"/>
      <c r="G37" s="4"/>
    </row>
    <row r="38" spans="1:7" x14ac:dyDescent="0.25">
      <c r="B38" s="16"/>
      <c r="C38" s="8"/>
      <c r="E38"/>
      <c r="F38"/>
      <c r="G38" s="4"/>
    </row>
    <row r="39" spans="1:7" x14ac:dyDescent="0.25">
      <c r="B39" s="16"/>
      <c r="C39" s="8"/>
      <c r="E39"/>
      <c r="F39"/>
      <c r="G39" s="4"/>
    </row>
    <row r="40" spans="1:7" x14ac:dyDescent="0.25">
      <c r="B40" s="16"/>
      <c r="C40" s="8"/>
      <c r="E40"/>
      <c r="F40"/>
      <c r="G40" s="4"/>
    </row>
    <row r="41" spans="1:7" x14ac:dyDescent="0.25">
      <c r="B41" s="16"/>
      <c r="C41" s="8"/>
      <c r="E41"/>
      <c r="F41"/>
      <c r="G41" s="4"/>
    </row>
    <row r="42" spans="1:7" x14ac:dyDescent="0.25">
      <c r="B42" s="16"/>
      <c r="C42" s="8"/>
      <c r="E42"/>
      <c r="F42"/>
      <c r="G42" s="4"/>
    </row>
    <row r="43" spans="1:7" x14ac:dyDescent="0.25">
      <c r="B43" s="16"/>
      <c r="C43" s="8"/>
      <c r="E43"/>
      <c r="F43"/>
      <c r="G43" s="4"/>
    </row>
  </sheetData>
  <mergeCells count="1">
    <mergeCell ref="C1:D1"/>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9"/>
  <sheetViews>
    <sheetView topLeftCell="B28" zoomScale="130" zoomScaleNormal="130" workbookViewId="0">
      <selection activeCell="E3" sqref="E3"/>
    </sheetView>
  </sheetViews>
  <sheetFormatPr baseColWidth="10" defaultRowHeight="15" x14ac:dyDescent="0.25"/>
  <cols>
    <col min="1" max="1" width="3.28515625" bestFit="1" customWidth="1"/>
    <col min="2" max="2" width="32.28515625" customWidth="1"/>
    <col min="3" max="3" width="22.140625" style="16" customWidth="1"/>
    <col min="4" max="4" width="18.28515625" style="16" customWidth="1"/>
    <col min="5" max="5" width="19.85546875" style="16" customWidth="1"/>
    <col min="6" max="6" width="16" style="8" customWidth="1"/>
    <col min="7" max="7" width="11.5703125" style="159" customWidth="1"/>
    <col min="11" max="11" width="19.85546875" customWidth="1"/>
  </cols>
  <sheetData>
    <row r="1" spans="1:12" ht="48.75" customHeight="1" x14ac:dyDescent="0.25">
      <c r="C1" s="579" t="s">
        <v>258</v>
      </c>
      <c r="D1" s="579"/>
      <c r="E1"/>
      <c r="F1"/>
      <c r="G1"/>
    </row>
    <row r="2" spans="1:12" x14ac:dyDescent="0.25">
      <c r="B2" s="597" t="s">
        <v>121</v>
      </c>
      <c r="C2" s="597"/>
      <c r="D2" s="597"/>
      <c r="E2" s="597"/>
      <c r="F2" s="597"/>
    </row>
    <row r="3" spans="1:12" x14ac:dyDescent="0.25">
      <c r="D3" s="16" t="s">
        <v>122</v>
      </c>
      <c r="E3" s="112">
        <f>+AutodiagBase_Beneficiaire!C46</f>
        <v>8778</v>
      </c>
      <c r="G3" s="155"/>
    </row>
    <row r="4" spans="1:12" ht="75.75" customHeight="1" x14ac:dyDescent="0.25">
      <c r="B4" s="14" t="s">
        <v>24</v>
      </c>
      <c r="C4" s="420" t="s">
        <v>25</v>
      </c>
      <c r="D4" s="420" t="s">
        <v>51</v>
      </c>
      <c r="E4" s="421" t="s">
        <v>128</v>
      </c>
      <c r="F4" s="422" t="s">
        <v>41</v>
      </c>
      <c r="G4" s="423" t="s">
        <v>129</v>
      </c>
    </row>
    <row r="5" spans="1:12" x14ac:dyDescent="0.25">
      <c r="B5" s="14"/>
      <c r="C5" s="18" t="s">
        <v>42</v>
      </c>
      <c r="D5" s="18" t="s">
        <v>43</v>
      </c>
      <c r="E5" s="19" t="s">
        <v>44</v>
      </c>
      <c r="F5" s="15" t="s">
        <v>53</v>
      </c>
      <c r="G5" s="424" t="s">
        <v>123</v>
      </c>
    </row>
    <row r="6" spans="1:12" s="16" customFormat="1" ht="63.75" x14ac:dyDescent="0.25">
      <c r="A6" s="16">
        <v>1</v>
      </c>
      <c r="B6" s="37" t="s">
        <v>57</v>
      </c>
      <c r="C6" s="92">
        <f>ADM_Grille_appréciation!C39</f>
        <v>1</v>
      </c>
      <c r="D6" s="36">
        <f>ADM_Grille_appréciation!D39</f>
        <v>1</v>
      </c>
      <c r="E6" s="419" t="s">
        <v>88</v>
      </c>
      <c r="F6" s="23">
        <f>ADM_Grille_appréciation!E39</f>
        <v>0</v>
      </c>
      <c r="G6" s="156">
        <v>0</v>
      </c>
    </row>
    <row r="7" spans="1:12" s="16" customFormat="1" ht="63.75" x14ac:dyDescent="0.25">
      <c r="A7" s="16">
        <v>2</v>
      </c>
      <c r="B7" s="37" t="s">
        <v>58</v>
      </c>
      <c r="C7" s="92">
        <f>ADM_Grille_appréciation!C40</f>
        <v>1</v>
      </c>
      <c r="D7" s="36">
        <f>ADM_Grille_appréciation!D40</f>
        <v>1</v>
      </c>
      <c r="E7" s="418" t="s">
        <v>90</v>
      </c>
      <c r="F7" s="23">
        <f>ADM_Grille_appréciation!E40</f>
        <v>0</v>
      </c>
      <c r="G7" s="156">
        <v>0</v>
      </c>
    </row>
    <row r="8" spans="1:12" s="16" customFormat="1" ht="60.75" customHeight="1" x14ac:dyDescent="0.25">
      <c r="A8" s="16">
        <v>4</v>
      </c>
      <c r="B8" s="37" t="s">
        <v>138</v>
      </c>
      <c r="C8" s="92">
        <f>ADM_Grille_appréciation!C42</f>
        <v>1</v>
      </c>
      <c r="D8" s="36">
        <f>ADM_Grille_appréciation!D42</f>
        <v>1</v>
      </c>
      <c r="E8" s="418" t="s">
        <v>91</v>
      </c>
      <c r="F8" s="23">
        <v>0</v>
      </c>
      <c r="G8" s="156">
        <v>0</v>
      </c>
    </row>
    <row r="9" spans="1:12" s="16" customFormat="1" ht="63.75" x14ac:dyDescent="0.25">
      <c r="A9" s="16">
        <v>3</v>
      </c>
      <c r="B9" s="37" t="s">
        <v>59</v>
      </c>
      <c r="C9" s="92">
        <f>ADM_Grille_appréciation!C41</f>
        <v>1</v>
      </c>
      <c r="D9" s="36">
        <f>ADM_Grille_appréciation!D41</f>
        <v>1</v>
      </c>
      <c r="E9" s="418" t="s">
        <v>89</v>
      </c>
      <c r="F9" s="23">
        <f>ADM_Grille_appréciation!E42</f>
        <v>0</v>
      </c>
      <c r="G9" s="156">
        <v>0</v>
      </c>
    </row>
    <row r="10" spans="1:12" s="16" customFormat="1" ht="44.25" customHeight="1" thickBot="1" x14ac:dyDescent="0.3">
      <c r="A10" s="16">
        <v>5</v>
      </c>
      <c r="B10" s="37" t="s">
        <v>60</v>
      </c>
      <c r="C10" s="92">
        <f>ADM_Grille_appréciation!C43</f>
        <v>1</v>
      </c>
      <c r="D10" s="36">
        <f>ADM_Grille_appréciation!D43</f>
        <v>1</v>
      </c>
      <c r="E10" s="418" t="s">
        <v>91</v>
      </c>
      <c r="F10" s="23">
        <v>0</v>
      </c>
      <c r="G10" s="156">
        <v>0</v>
      </c>
    </row>
    <row r="11" spans="1:12" s="16" customFormat="1" ht="39" customHeight="1" thickTop="1" x14ac:dyDescent="0.25">
      <c r="A11" s="16">
        <v>6</v>
      </c>
      <c r="B11" s="37" t="s">
        <v>61</v>
      </c>
      <c r="C11" s="92">
        <f>ADM_Grille_appréciation!C44</f>
        <v>1</v>
      </c>
      <c r="D11" s="36">
        <f>ADM_Grille_appréciation!D44</f>
        <v>1</v>
      </c>
      <c r="E11" s="418" t="s">
        <v>91</v>
      </c>
      <c r="F11" s="23">
        <f>ADM_Grille_appréciation!E44</f>
        <v>0</v>
      </c>
      <c r="G11" s="156">
        <v>0</v>
      </c>
      <c r="K11" s="113" t="s">
        <v>13</v>
      </c>
      <c r="L11" s="114" t="s">
        <v>12</v>
      </c>
    </row>
    <row r="12" spans="1:12" s="16" customFormat="1" ht="21" x14ac:dyDescent="0.25">
      <c r="A12" s="16">
        <v>7</v>
      </c>
      <c r="B12" s="37" t="s">
        <v>62</v>
      </c>
      <c r="C12" s="92">
        <f>ADM_Grille_appréciation!C45</f>
        <v>0</v>
      </c>
      <c r="D12" s="36">
        <f>ADM_Grille_appréciation!D45</f>
        <v>0</v>
      </c>
      <c r="E12" s="26" t="s">
        <v>48</v>
      </c>
      <c r="F12" s="23">
        <v>1</v>
      </c>
      <c r="G12" s="157">
        <f>IF(SUM(C12:D12)=2,1,C12+D12)</f>
        <v>0</v>
      </c>
      <c r="K12" s="114" t="s">
        <v>14</v>
      </c>
      <c r="L12" s="115" t="s">
        <v>8</v>
      </c>
    </row>
    <row r="13" spans="1:12" s="16" customFormat="1" x14ac:dyDescent="0.25">
      <c r="A13" s="16">
        <v>8</v>
      </c>
      <c r="B13" s="37" t="s">
        <v>63</v>
      </c>
      <c r="C13" s="92">
        <f>ADM_Grille_appréciation!C46</f>
        <v>0</v>
      </c>
      <c r="D13" s="36">
        <f>ADM_Grille_appréciation!D46</f>
        <v>0</v>
      </c>
      <c r="E13" s="26" t="s">
        <v>48</v>
      </c>
      <c r="F13" s="23">
        <v>1</v>
      </c>
      <c r="G13" s="157">
        <f>IF(SUM(C13:D13)=2,1,C13+D13)</f>
        <v>0</v>
      </c>
      <c r="K13" s="114" t="s">
        <v>16</v>
      </c>
      <c r="L13" s="115" t="s">
        <v>9</v>
      </c>
    </row>
    <row r="14" spans="1:12" s="16" customFormat="1" ht="22.5" x14ac:dyDescent="0.25">
      <c r="A14" s="16">
        <v>9</v>
      </c>
      <c r="B14" s="37" t="s">
        <v>64</v>
      </c>
      <c r="C14" s="92">
        <f>ADM_Grille_appréciation!C47</f>
        <v>1</v>
      </c>
      <c r="D14" s="36">
        <f>ADM_Grille_appréciation!D47</f>
        <v>1</v>
      </c>
      <c r="E14" s="26" t="s">
        <v>48</v>
      </c>
      <c r="F14" s="23">
        <f>ADM_Grille_appréciation!E47</f>
        <v>1</v>
      </c>
      <c r="G14" s="157">
        <f t="shared" ref="G14:G21" si="0">IF(SUM(C14:D14)=2,1,C14+D14)</f>
        <v>1</v>
      </c>
      <c r="K14" s="114" t="s">
        <v>15</v>
      </c>
      <c r="L14" s="114" t="s">
        <v>10</v>
      </c>
    </row>
    <row r="15" spans="1:12" s="16" customFormat="1" ht="22.5" x14ac:dyDescent="0.25">
      <c r="A15" s="16">
        <v>10</v>
      </c>
      <c r="B15" s="37" t="s">
        <v>65</v>
      </c>
      <c r="C15" s="92">
        <f>ADM_Grille_appréciation!C48</f>
        <v>1</v>
      </c>
      <c r="D15" s="36">
        <f>ADM_Grille_appréciation!D48</f>
        <v>0</v>
      </c>
      <c r="E15" s="26" t="s">
        <v>48</v>
      </c>
      <c r="F15" s="23">
        <f>ADM_Grille_appréciation!E48</f>
        <v>1</v>
      </c>
      <c r="G15" s="157">
        <f t="shared" si="0"/>
        <v>1</v>
      </c>
      <c r="K15" s="114" t="s">
        <v>17</v>
      </c>
      <c r="L15" s="114" t="s">
        <v>11</v>
      </c>
    </row>
    <row r="16" spans="1:12" s="16" customFormat="1" ht="36" x14ac:dyDescent="0.25">
      <c r="A16" s="16">
        <v>11</v>
      </c>
      <c r="B16" s="72" t="s">
        <v>66</v>
      </c>
      <c r="C16" s="92">
        <f>ADM_Grille_appréciation!C49</f>
        <v>1</v>
      </c>
      <c r="D16" s="36">
        <f>ADM_Grille_appréciation!D49</f>
        <v>1</v>
      </c>
      <c r="E16" s="26" t="s">
        <v>48</v>
      </c>
      <c r="F16" s="23">
        <f>ADM_Grille_appréciation!E49</f>
        <v>1</v>
      </c>
      <c r="G16" s="157">
        <f t="shared" si="0"/>
        <v>1</v>
      </c>
    </row>
    <row r="17" spans="1:7" s="16" customFormat="1" ht="24" x14ac:dyDescent="0.25">
      <c r="A17" s="16">
        <v>12</v>
      </c>
      <c r="B17" s="72" t="s">
        <v>34</v>
      </c>
      <c r="C17" s="92">
        <f>ADM_Grille_appréciation!C50</f>
        <v>1</v>
      </c>
      <c r="D17" s="36">
        <f>ADM_Grille_appréciation!D50</f>
        <v>1</v>
      </c>
      <c r="E17" s="26" t="s">
        <v>48</v>
      </c>
      <c r="F17" s="23">
        <f>ADM_Grille_appréciation!E50</f>
        <v>1</v>
      </c>
      <c r="G17" s="157">
        <f t="shared" si="0"/>
        <v>1</v>
      </c>
    </row>
    <row r="18" spans="1:7" s="16" customFormat="1" ht="24" x14ac:dyDescent="0.25">
      <c r="A18" s="16">
        <v>13</v>
      </c>
      <c r="B18" s="72" t="s">
        <v>67</v>
      </c>
      <c r="C18" s="92">
        <f>ADM_Grille_appréciation!C51</f>
        <v>1</v>
      </c>
      <c r="D18" s="36">
        <f>ADM_Grille_appréciation!D51</f>
        <v>1</v>
      </c>
      <c r="E18" s="26" t="s">
        <v>48</v>
      </c>
      <c r="F18" s="23">
        <f>ADM_Grille_appréciation!E51</f>
        <v>1</v>
      </c>
      <c r="G18" s="157">
        <f t="shared" si="0"/>
        <v>1</v>
      </c>
    </row>
    <row r="19" spans="1:7" s="16" customFormat="1" ht="24" x14ac:dyDescent="0.25">
      <c r="A19" s="16">
        <v>14</v>
      </c>
      <c r="B19" s="72" t="s">
        <v>68</v>
      </c>
      <c r="C19" s="92">
        <f>ADM_Grille_appréciation!C52</f>
        <v>0</v>
      </c>
      <c r="D19" s="36">
        <f>ADM_Grille_appréciation!D52</f>
        <v>0</v>
      </c>
      <c r="E19" s="26" t="s">
        <v>48</v>
      </c>
      <c r="F19" s="23">
        <v>1</v>
      </c>
      <c r="G19" s="157">
        <f t="shared" si="0"/>
        <v>0</v>
      </c>
    </row>
    <row r="20" spans="1:7" s="16" customFormat="1" ht="24" x14ac:dyDescent="0.25">
      <c r="A20" s="16">
        <v>15</v>
      </c>
      <c r="B20" s="72" t="s">
        <v>69</v>
      </c>
      <c r="C20" s="92">
        <f>ADM_Grille_appréciation!C53</f>
        <v>1</v>
      </c>
      <c r="D20" s="36">
        <f>ADM_Grille_appréciation!D53</f>
        <v>1</v>
      </c>
      <c r="E20" s="26" t="s">
        <v>48</v>
      </c>
      <c r="F20" s="23">
        <f>ADM_Grille_appréciation!E53</f>
        <v>1</v>
      </c>
      <c r="G20" s="157">
        <f t="shared" si="0"/>
        <v>1</v>
      </c>
    </row>
    <row r="21" spans="1:7" s="16" customFormat="1" x14ac:dyDescent="0.25">
      <c r="A21" s="16">
        <v>16</v>
      </c>
      <c r="B21" s="96" t="s">
        <v>70</v>
      </c>
      <c r="C21" s="92">
        <f>ADM_Grille_appréciation!C54</f>
        <v>0</v>
      </c>
      <c r="D21" s="36">
        <f>ADM_Grille_appréciation!D54</f>
        <v>0</v>
      </c>
      <c r="E21" s="26" t="s">
        <v>48</v>
      </c>
      <c r="F21" s="23"/>
      <c r="G21" s="157">
        <f t="shared" si="0"/>
        <v>0</v>
      </c>
    </row>
    <row r="22" spans="1:7" s="16" customFormat="1" x14ac:dyDescent="0.25">
      <c r="B22" s="116"/>
      <c r="C22" s="110">
        <f>SUM(C6:C21)</f>
        <v>12</v>
      </c>
      <c r="D22" s="110">
        <f>SUM(D6:D21)</f>
        <v>11</v>
      </c>
      <c r="E22" s="110"/>
      <c r="F22" s="110">
        <f>SUM(F6:F21)</f>
        <v>9</v>
      </c>
      <c r="G22" s="156">
        <f>SUM(G6:G21)</f>
        <v>6</v>
      </c>
    </row>
    <row r="23" spans="1:7" s="16" customFormat="1" x14ac:dyDescent="0.25">
      <c r="C23" s="17" t="s">
        <v>54</v>
      </c>
      <c r="D23" s="17" t="s">
        <v>54</v>
      </c>
      <c r="E23" s="17"/>
      <c r="F23" s="17" t="s">
        <v>54</v>
      </c>
      <c r="G23" s="159"/>
    </row>
    <row r="24" spans="1:7" s="16" customFormat="1" x14ac:dyDescent="0.25">
      <c r="G24" s="159"/>
    </row>
    <row r="25" spans="1:7" s="16" customFormat="1" x14ac:dyDescent="0.25">
      <c r="G25" s="159"/>
    </row>
    <row r="26" spans="1:7" s="16" customFormat="1" x14ac:dyDescent="0.25">
      <c r="B26" s="117" t="s">
        <v>55</v>
      </c>
      <c r="G26" s="159"/>
    </row>
    <row r="27" spans="1:7" s="16" customFormat="1" ht="15.75" thickBot="1" x14ac:dyDescent="0.3">
      <c r="G27" s="159"/>
    </row>
    <row r="28" spans="1:7" ht="42.75" x14ac:dyDescent="0.25">
      <c r="A28" s="16"/>
      <c r="B28" s="118" t="s">
        <v>125</v>
      </c>
      <c r="C28" s="119">
        <f>F22</f>
        <v>9</v>
      </c>
      <c r="D28" s="120" t="s">
        <v>124</v>
      </c>
      <c r="E28"/>
      <c r="F28"/>
    </row>
    <row r="29" spans="1:7" ht="33" customHeight="1" thickBot="1" x14ac:dyDescent="0.3">
      <c r="A29" s="16"/>
      <c r="B29" s="121" t="s">
        <v>126</v>
      </c>
      <c r="C29" s="122">
        <f>G22</f>
        <v>6</v>
      </c>
      <c r="D29" s="147">
        <f>C29/C28</f>
        <v>0.66666666666666663</v>
      </c>
      <c r="E29"/>
      <c r="F29"/>
    </row>
    <row r="31" spans="1:7" x14ac:dyDescent="0.25">
      <c r="G31" s="4"/>
    </row>
    <row r="32" spans="1:7" x14ac:dyDescent="0.25">
      <c r="G32" s="4"/>
    </row>
    <row r="33" spans="7:7" x14ac:dyDescent="0.25">
      <c r="G33" s="4"/>
    </row>
    <row r="34" spans="7:7" x14ac:dyDescent="0.25">
      <c r="G34" s="4"/>
    </row>
    <row r="35" spans="7:7" x14ac:dyDescent="0.25">
      <c r="G35" s="4"/>
    </row>
    <row r="36" spans="7:7" x14ac:dyDescent="0.25">
      <c r="G36" s="4"/>
    </row>
    <row r="37" spans="7:7" x14ac:dyDescent="0.25">
      <c r="G37" s="4"/>
    </row>
    <row r="38" spans="7:7" x14ac:dyDescent="0.25">
      <c r="G38" s="4"/>
    </row>
    <row r="39" spans="7:7" x14ac:dyDescent="0.25">
      <c r="G39" s="4"/>
    </row>
  </sheetData>
  <mergeCells count="2">
    <mergeCell ref="B2:F2"/>
    <mergeCell ref="C1:D1"/>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5</vt:i4>
      </vt:variant>
      <vt:variant>
        <vt:lpstr>Plages nommées</vt:lpstr>
      </vt:variant>
      <vt:variant>
        <vt:i4>11</vt:i4>
      </vt:variant>
    </vt:vector>
  </HeadingPairs>
  <TitlesOfParts>
    <vt:vector size="16" baseType="lpstr">
      <vt:lpstr>AutodiagBase_Beneficiaire</vt:lpstr>
      <vt:lpstr>ADM_Grille_appréciation</vt:lpstr>
      <vt:lpstr>ADM_DEMACHES EGALITE H_F</vt:lpstr>
      <vt:lpstr>ADM_DEMARCHE_DEV_DURABLE</vt:lpstr>
      <vt:lpstr>ADM_DEMARCHES EGALITE_CHANCES</vt:lpstr>
      <vt:lpstr>AutodiagBase_Beneficiaire!_ftn1</vt:lpstr>
      <vt:lpstr>AutodiagBase_Beneficiaire!_ftnref1</vt:lpstr>
      <vt:lpstr>AutodiagBase_Beneficiaire!CaseACocher1</vt:lpstr>
      <vt:lpstr>AutodiagBase_Beneficiaire!CaseACocher2</vt:lpstr>
      <vt:lpstr>AutodiagBase_Beneficiaire!CaseACocher4</vt:lpstr>
      <vt:lpstr>AutodiagBase_Beneficiaire!OLE_LINK3</vt:lpstr>
      <vt:lpstr>AutodiagBase_Beneficiaire!OLE_LINK4</vt:lpstr>
      <vt:lpstr>AutodiagBase_Beneficiaire!OLE_LINK5</vt:lpstr>
      <vt:lpstr>AutodiagBase_Beneficiaire!OLE_LINK8</vt:lpstr>
      <vt:lpstr>ADM_Grille_appréciation!Zone_d_impression</vt:lpstr>
      <vt:lpstr>AutodiagBase_Beneficiaire!Zone_d_impression</vt:lpstr>
    </vt:vector>
  </TitlesOfParts>
  <Company>Conseil regional Aquitaine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idoquiles</dc:creator>
  <cp:lastModifiedBy>Marie-Josée IDOQUILES-FLOCH</cp:lastModifiedBy>
  <cp:lastPrinted>2019-06-17T14:13:24Z</cp:lastPrinted>
  <dcterms:created xsi:type="dcterms:W3CDTF">2015-11-25T14:53:30Z</dcterms:created>
  <dcterms:modified xsi:type="dcterms:W3CDTF">2019-07-26T09:17:23Z</dcterms:modified>
</cp:coreProperties>
</file>