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0922_FEADER\FEADER\Arrêtés\Arr POC-2017-09-22\"/>
    </mc:Choice>
  </mc:AlternateContent>
  <bookViews>
    <workbookView xWindow="0" yWindow="0" windowWidth="28800" windowHeight="10845"/>
  </bookViews>
  <sheets>
    <sheet name="Arrêté_FEADER_déprog_reprog" sheetId="1" r:id="rId1"/>
  </sheets>
  <externalReferences>
    <externalReference r:id="rId2"/>
  </externalReferences>
  <definedNames>
    <definedName name="_xlnm._FilterDatabase" localSheetId="0" hidden="1">Arrêté_FEADER_déprog_reprog!#REF!</definedName>
    <definedName name="Date_consu_fin">[1]Annexe!$A$4:$A$14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3" i="1"/>
  <c r="I17" i="1" l="1"/>
  <c r="I30" i="1"/>
  <c r="I29" i="1"/>
  <c r="I28" i="1"/>
  <c r="I27" i="1"/>
  <c r="I33" i="1"/>
  <c r="I21" i="1" l="1"/>
  <c r="I19" i="1"/>
  <c r="I31" i="1" l="1"/>
  <c r="I15" i="1" l="1"/>
  <c r="I13" i="1"/>
  <c r="I11" i="1" l="1"/>
  <c r="U34" i="1" l="1"/>
  <c r="T34" i="1"/>
  <c r="U32" i="1"/>
  <c r="T32" i="1"/>
  <c r="U30" i="1"/>
  <c r="T30" i="1"/>
  <c r="U28" i="1"/>
  <c r="T28" i="1"/>
  <c r="U26" i="1"/>
  <c r="T26" i="1"/>
  <c r="U24" i="1"/>
  <c r="T24" i="1"/>
  <c r="U22" i="1"/>
  <c r="T22" i="1"/>
  <c r="U18" i="1" l="1"/>
  <c r="T18" i="1"/>
  <c r="U16" i="1"/>
  <c r="T16" i="1"/>
  <c r="U14" i="1"/>
  <c r="T14" i="1"/>
  <c r="U12" i="1"/>
  <c r="T12" i="1"/>
</calcChain>
</file>

<file path=xl/sharedStrings.xml><?xml version="1.0" encoding="utf-8"?>
<sst xmlns="http://schemas.openxmlformats.org/spreadsheetml/2006/main" count="105" uniqueCount="67">
  <si>
    <t>Bénéficiaire</t>
  </si>
  <si>
    <t xml:space="preserve">Intitulé de l'opération </t>
  </si>
  <si>
    <t>Descriptif Projet</t>
  </si>
  <si>
    <t>Localisation</t>
  </si>
  <si>
    <t>Montant aide FEADER</t>
  </si>
  <si>
    <t xml:space="preserve">Montant aide Région </t>
  </si>
  <si>
    <t xml:space="preserve">Total aides publiques </t>
  </si>
  <si>
    <t>Modification de Programmation</t>
  </si>
  <si>
    <t>Programmation précédente</t>
  </si>
  <si>
    <t>4.1.1</t>
  </si>
  <si>
    <t>4.1.2</t>
  </si>
  <si>
    <t>4.1.3</t>
  </si>
  <si>
    <t>4.2.1</t>
  </si>
  <si>
    <t>Montant aide autres financeurs</t>
  </si>
  <si>
    <t>DJA</t>
  </si>
  <si>
    <t>Investissement pour la modernisation des élevages</t>
  </si>
  <si>
    <t>16420 - Lesterps</t>
  </si>
  <si>
    <r>
      <t xml:space="preserve">ANNEXE 2 A L'ARRETE n° POC/2017/220901  PORTANT MODIFICATION D'AIDE EUROPEENNE
</t>
    </r>
    <r>
      <rPr>
        <sz val="18"/>
        <color theme="1"/>
        <rFont val="Calibri"/>
        <family val="2"/>
        <scheme val="minor"/>
      </rPr>
      <t>Fond européen agricole de développement rural (FEADER)
 PDR Poitou-Charentes pour la période de programmation 2014-2020</t>
    </r>
  </si>
  <si>
    <t>ICP du 22 /09/2017</t>
  </si>
  <si>
    <t>Formation professionnelle et acquisition de compétence</t>
  </si>
  <si>
    <t>VIVEA</t>
  </si>
  <si>
    <t>Programme de formation VIVEA 2016</t>
  </si>
  <si>
    <t>Hors Poitou-Charentes</t>
  </si>
  <si>
    <t>La Région se substitue au FEADER en lien avec un problème d'instruction des soldes</t>
  </si>
  <si>
    <t>Coopération pour le développement des circuits courts et des marchés locaux</t>
  </si>
  <si>
    <t>Chambre Régionale d'Agriculture de Poitou-Charentes</t>
  </si>
  <si>
    <t>Plan régional des Circuits Courts et de l’Économie Alimentaire de Proximité – Animation régionale de la coopération entre acteurs 2015</t>
  </si>
  <si>
    <t>Vienne</t>
  </si>
  <si>
    <t>Deux-Sèvres</t>
  </si>
  <si>
    <t>Appuis à la création et au lancement de magasins de producteurs</t>
  </si>
  <si>
    <t>La Région se substitue au FEADER</t>
  </si>
  <si>
    <t>Investissements dans des activités non agricoles par des porteurs de projets non agriculteurs</t>
  </si>
  <si>
    <t>SARL GRAVOTROPH</t>
  </si>
  <si>
    <t>86170 - Neuville-de-Poitou</t>
  </si>
  <si>
    <t>Développement de la société Gravotroph</t>
  </si>
  <si>
    <t>Taux fixe de financement public non atteint</t>
  </si>
  <si>
    <t>OUVRARD Kévin</t>
  </si>
  <si>
    <t>POINSET Ingrid</t>
  </si>
  <si>
    <t>16220 - Rouzede</t>
  </si>
  <si>
    <t>Installation HCF par création d’un élevage de poulets de chair</t>
  </si>
  <si>
    <t>Non installé dans le délai de 9 mois à compter de la date de la décision.</t>
  </si>
  <si>
    <t>16170 - Bonneville</t>
  </si>
  <si>
    <t>Création d’une activité de maraîchage biologique</t>
  </si>
  <si>
    <t>COMMUNE DE BALZAC</t>
  </si>
  <si>
    <t>Préservation et réhabilitation du petit patrimoine bâti</t>
  </si>
  <si>
    <t>16430 - Balzac</t>
  </si>
  <si>
    <t>Réhabilitation d’un four à pain</t>
  </si>
  <si>
    <t>Modification du montant FEADER suite à saisie du dossier dans OSIRIS</t>
  </si>
  <si>
    <t>MANDON Cyrille</t>
  </si>
  <si>
    <t>Investissements pour la transformation/commercialisation de produits agricoles dans l'industrie agro-alimentaire</t>
  </si>
  <si>
    <t>Acquisition de matériels pour développer un magasin de vente directe</t>
  </si>
  <si>
    <t>16310 - Massignac</t>
  </si>
  <si>
    <t>Erreur administrative de prise en compte des coûts raisonnables</t>
  </si>
  <si>
    <t>GAEC DU CAROUDET</t>
  </si>
  <si>
    <t>Création d’un atelier de transformation fromagerie caprine et commercialisation en circuit-court</t>
  </si>
  <si>
    <t>16270 - Suris</t>
  </si>
  <si>
    <t>EARL DE LA HAUTE PRAIRIE</t>
  </si>
  <si>
    <t>Stockage fourrage – Equipement de traite</t>
  </si>
  <si>
    <t>Renonce aux aides</t>
  </si>
  <si>
    <t>MAURIN Victor</t>
  </si>
  <si>
    <t>17250 - Trizay</t>
  </si>
  <si>
    <t>Passage d’une exploitation individuel HCF à une exploitation sociétaire CF non prévu au PE</t>
  </si>
  <si>
    <t>Contradictoire réalisé suite dépôt demande acompte. Décision annulation signée 9 janvier 2017</t>
  </si>
  <si>
    <t>DAVID Elie</t>
  </si>
  <si>
    <t>17520 - Sainte-Lheurine</t>
  </si>
  <si>
    <t>Installation ITP sociétaire viticole</t>
  </si>
  <si>
    <t>Date installation non vérifiée pas de demande paiement 1eracompte Contradictoire  09/01/2017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</si>
</sst>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&quot; €&quot;;\-#,##0.00&quot; 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rgb="FF000000"/>
      <name val="Calibri"/>
      <family val="2"/>
    </font>
    <font>
      <i/>
      <sz val="10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4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wrapText="1"/>
    </xf>
    <xf numFmtId="44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4" fontId="5" fillId="0" borderId="11" xfId="0" applyNumberFormat="1" applyFont="1" applyBorder="1" applyAlignment="1">
      <alignment horizontal="right" vertical="center" wrapText="1"/>
    </xf>
    <xf numFmtId="44" fontId="5" fillId="0" borderId="11" xfId="0" applyNumberFormat="1" applyFont="1" applyFill="1" applyBorder="1" applyAlignment="1">
      <alignment horizontal="right" vertical="center" wrapText="1"/>
    </xf>
    <xf numFmtId="44" fontId="5" fillId="0" borderId="12" xfId="0" applyNumberFormat="1" applyFont="1" applyFill="1" applyBorder="1" applyAlignment="1">
      <alignment horizontal="right" vertical="center" wrapText="1"/>
    </xf>
    <xf numFmtId="164" fontId="7" fillId="0" borderId="14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4" xfId="0" applyNumberFormat="1" applyFont="1" applyBorder="1" applyAlignment="1" applyProtection="1">
      <alignment horizontal="right" vertical="center" wrapText="1"/>
      <protection locked="0"/>
    </xf>
    <xf numFmtId="44" fontId="5" fillId="0" borderId="15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16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8" fillId="0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14" fontId="6" fillId="2" borderId="20" xfId="0" applyNumberFormat="1" applyFont="1" applyFill="1" applyBorder="1" applyAlignment="1">
      <alignment horizontal="center" vertical="center"/>
    </xf>
    <xf numFmtId="14" fontId="6" fillId="2" borderId="21" xfId="0" applyNumberFormat="1" applyFont="1" applyFill="1" applyBorder="1" applyAlignment="1">
      <alignment horizontal="center" vertical="center"/>
    </xf>
    <xf numFmtId="14" fontId="6" fillId="2" borderId="21" xfId="0" applyNumberFormat="1" applyFont="1" applyFill="1" applyBorder="1" applyAlignment="1">
      <alignment horizontal="center" vertical="center" wrapText="1"/>
    </xf>
    <xf numFmtId="14" fontId="6" fillId="2" borderId="22" xfId="0" applyNumberFormat="1" applyFont="1" applyFill="1" applyBorder="1" applyAlignment="1">
      <alignment horizontal="center" vertical="center"/>
    </xf>
    <xf numFmtId="44" fontId="11" fillId="3" borderId="7" xfId="0" applyNumberFormat="1" applyFont="1" applyFill="1" applyBorder="1" applyAlignment="1">
      <alignment horizontal="right" vertical="center" wrapText="1"/>
    </xf>
    <xf numFmtId="44" fontId="11" fillId="3" borderId="8" xfId="0" applyNumberFormat="1" applyFont="1" applyFill="1" applyBorder="1" applyAlignment="1">
      <alignment horizontal="right" vertical="center" wrapText="1"/>
    </xf>
    <xf numFmtId="44" fontId="11" fillId="3" borderId="16" xfId="0" applyNumberFormat="1" applyFont="1" applyFill="1" applyBorder="1" applyAlignment="1">
      <alignment horizontal="right" vertical="center" wrapText="1"/>
    </xf>
    <xf numFmtId="44" fontId="11" fillId="3" borderId="17" xfId="0" applyNumberFormat="1" applyFont="1" applyFill="1" applyBorder="1" applyAlignment="1">
      <alignment horizontal="right" vertical="center" wrapText="1"/>
    </xf>
    <xf numFmtId="44" fontId="12" fillId="0" borderId="15" xfId="0" applyNumberFormat="1" applyFont="1" applyFill="1" applyBorder="1" applyAlignment="1">
      <alignment horizontal="right" vertical="center" wrapText="1"/>
    </xf>
    <xf numFmtId="44" fontId="5" fillId="0" borderId="18" xfId="0" applyNumberFormat="1" applyFont="1" applyFill="1" applyBorder="1" applyAlignment="1">
      <alignment horizontal="right" vertical="center" wrapText="1"/>
    </xf>
    <xf numFmtId="44" fontId="11" fillId="3" borderId="42" xfId="0" applyNumberFormat="1" applyFont="1" applyFill="1" applyBorder="1" applyAlignment="1">
      <alignment horizontal="right" vertical="center" wrapText="1"/>
    </xf>
    <xf numFmtId="44" fontId="11" fillId="3" borderId="43" xfId="0" applyNumberFormat="1" applyFont="1" applyFill="1" applyBorder="1" applyAlignment="1">
      <alignment horizontal="right" vertical="center" wrapText="1"/>
    </xf>
    <xf numFmtId="44" fontId="13" fillId="3" borderId="7" xfId="0" applyNumberFormat="1" applyFont="1" applyFill="1" applyBorder="1" applyAlignment="1">
      <alignment horizontal="right" vertical="center" wrapText="1"/>
    </xf>
    <xf numFmtId="44" fontId="13" fillId="3" borderId="16" xfId="0" applyNumberFormat="1" applyFont="1" applyFill="1" applyBorder="1" applyAlignment="1">
      <alignment horizontal="right" vertical="center" wrapText="1"/>
    </xf>
    <xf numFmtId="44" fontId="15" fillId="0" borderId="40" xfId="0" applyNumberFormat="1" applyFont="1" applyBorder="1" applyAlignment="1">
      <alignment horizontal="center" vertical="center" wrapText="1"/>
    </xf>
    <xf numFmtId="44" fontId="15" fillId="0" borderId="6" xfId="0" applyNumberFormat="1" applyFont="1" applyBorder="1" applyAlignment="1">
      <alignment horizontal="center" vertical="center" wrapText="1"/>
    </xf>
    <xf numFmtId="44" fontId="15" fillId="0" borderId="41" xfId="0" applyNumberFormat="1" applyFont="1" applyBorder="1" applyAlignment="1">
      <alignment horizontal="center" vertical="center" wrapText="1"/>
    </xf>
    <xf numFmtId="44" fontId="6" fillId="3" borderId="9" xfId="0" applyNumberFormat="1" applyFont="1" applyFill="1" applyBorder="1" applyAlignment="1">
      <alignment horizontal="center" vertical="center" wrapText="1"/>
    </xf>
    <xf numFmtId="44" fontId="6" fillId="3" borderId="44" xfId="0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4" fontId="6" fillId="2" borderId="23" xfId="0" applyNumberFormat="1" applyFont="1" applyFill="1" applyBorder="1" applyAlignment="1">
      <alignment horizontal="center" vertical="center"/>
    </xf>
    <xf numFmtId="14" fontId="6" fillId="2" borderId="24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 patternType="solid">
          <fgColor theme="0"/>
          <bgColor rgb="FFFF0000"/>
        </patternFill>
      </fill>
    </dxf>
    <dxf>
      <font>
        <color theme="0"/>
      </font>
      <fill>
        <patternFill patternType="solid">
          <fgColor theme="0"/>
          <bgColor rgb="FFFF0000"/>
        </patternFill>
      </fill>
    </dxf>
    <dxf>
      <font>
        <color theme="0"/>
      </font>
      <fill>
        <patternFill patternType="solid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273218</xdr:colOff>
      <xdr:row>0</xdr:row>
      <xdr:rowOff>249655</xdr:rowOff>
    </xdr:from>
    <xdr:to>
      <xdr:col>9</xdr:col>
      <xdr:colOff>1254293</xdr:colOff>
      <xdr:row>3</xdr:row>
      <xdr:rowOff>99943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87876" y="249655"/>
          <a:ext cx="981075" cy="762683"/>
        </a:xfrm>
        <a:prstGeom prst="rect">
          <a:avLst/>
        </a:prstGeom>
      </xdr:spPr>
    </xdr:pic>
    <xdr:clientData/>
  </xdr:twoCellAnchor>
  <xdr:twoCellAnchor editAs="oneCell">
    <xdr:from>
      <xdr:col>7</xdr:col>
      <xdr:colOff>818649</xdr:colOff>
      <xdr:row>0</xdr:row>
      <xdr:rowOff>358441</xdr:rowOff>
    </xdr:from>
    <xdr:to>
      <xdr:col>8</xdr:col>
      <xdr:colOff>764932</xdr:colOff>
      <xdr:row>3</xdr:row>
      <xdr:rowOff>97553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5544" y="358441"/>
          <a:ext cx="1540467" cy="6515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Arrêté_FEADER_programmation"/>
      <sheetName val="TO"/>
      <sheetName val="Arrêté_FEADER_déprog_reprog"/>
      <sheetName val="Annexe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1</v>
          </cell>
          <cell r="E3" t="str">
            <v>Transferts de connaissances et actions d'information</v>
          </cell>
          <cell r="F3">
            <v>1</v>
          </cell>
        </row>
        <row r="4">
          <cell r="D4" t="str">
            <v>1.1.1</v>
          </cell>
          <cell r="E4" t="str">
            <v>Formation professionnelle et acquisition de compétences</v>
          </cell>
          <cell r="F4">
            <v>2</v>
          </cell>
        </row>
        <row r="5">
          <cell r="D5" t="str">
            <v>1.2.1</v>
          </cell>
          <cell r="E5" t="str">
            <v>Activités de démonstration et d’information</v>
          </cell>
          <cell r="F5">
            <v>3</v>
          </cell>
        </row>
        <row r="6">
          <cell r="D6" t="str">
            <v xml:space="preserve">1.2.2 </v>
          </cell>
          <cell r="E6" t="str">
            <v>Actions d'information</v>
          </cell>
          <cell r="F6">
            <v>4</v>
          </cell>
        </row>
        <row r="7">
          <cell r="D7">
            <v>2</v>
          </cell>
          <cell r="E7" t="str">
            <v>Services de conseil</v>
          </cell>
          <cell r="F7">
            <v>5</v>
          </cell>
        </row>
        <row r="8">
          <cell r="D8" t="str">
            <v>2.1.1</v>
          </cell>
          <cell r="E8" t="str">
            <v>Conseil pour le développement technique, économique, environnemental et social des exploitations agricoles</v>
          </cell>
          <cell r="F8">
            <v>6</v>
          </cell>
        </row>
        <row r="9">
          <cell r="D9">
            <v>3</v>
          </cell>
          <cell r="E9" t="str">
            <v>Systèmes de qualité applicables aux produits agricoles et aux denrées alimentaires</v>
          </cell>
          <cell r="F9">
            <v>7</v>
          </cell>
        </row>
        <row r="10">
          <cell r="D10" t="str">
            <v>3.1.1</v>
          </cell>
          <cell r="E10" t="str">
            <v>Favoriser les nouvelles participations des agriculteurs aux systèmes de qualité</v>
          </cell>
          <cell r="F10">
            <v>8</v>
          </cell>
        </row>
        <row r="11">
          <cell r="D11" t="str">
            <v>3.2.1</v>
          </cell>
          <cell r="E11" t="str">
            <v>Opérations d'information et de promotion des produits sous signe d'identification de la qualité et de l'origine</v>
          </cell>
          <cell r="F11">
            <v>9</v>
          </cell>
        </row>
        <row r="12">
          <cell r="D12">
            <v>4</v>
          </cell>
          <cell r="E12" t="str">
            <v>Investissements physiques</v>
          </cell>
          <cell r="F12">
            <v>10</v>
          </cell>
        </row>
        <row r="13">
          <cell r="D13" t="str">
            <v>4.1.1</v>
          </cell>
          <cell r="E13" t="str">
            <v>Investissements pour la modernisation des élevages</v>
          </cell>
          <cell r="F13">
            <v>11</v>
          </cell>
        </row>
        <row r="14">
          <cell r="D14" t="str">
            <v>4.1.2</v>
          </cell>
          <cell r="E14" t="str">
            <v>Investissements pour les cultures spécialisées</v>
          </cell>
          <cell r="F14">
            <v>12</v>
          </cell>
        </row>
        <row r="15">
          <cell r="D15" t="str">
            <v>4.1.3</v>
          </cell>
          <cell r="E15" t="str">
            <v>Plan végétal environnement</v>
          </cell>
          <cell r="F15">
            <v>13</v>
          </cell>
        </row>
        <row r="16">
          <cell r="D16" t="str">
            <v>4.1.4</v>
          </cell>
          <cell r="E16" t="str">
            <v>Investissements matériels collectifs</v>
          </cell>
          <cell r="F16">
            <v>14</v>
          </cell>
        </row>
        <row r="17">
          <cell r="D17" t="str">
            <v>4.2.1</v>
          </cell>
          <cell r="E17" t="str">
            <v>Investissements pour la transformation et la commercialisation des produits par les agriculteurs</v>
          </cell>
          <cell r="F17">
            <v>15</v>
          </cell>
        </row>
        <row r="18">
          <cell r="D18" t="str">
            <v>4.2.2</v>
          </cell>
          <cell r="E18" t="str">
            <v>Investissements pour la transformation/commercialisation de produits agricoles dans l'industrie agro-alimentaire</v>
          </cell>
          <cell r="F18">
            <v>16</v>
          </cell>
        </row>
        <row r="19">
          <cell r="D19" t="str">
            <v>4.3.1</v>
          </cell>
          <cell r="E19" t="str">
            <v>Investissements d’hydraulique agricole liés à la substitution des prélèvements d’eau dans les milieux aquatiques</v>
          </cell>
          <cell r="F19">
            <v>17</v>
          </cell>
        </row>
        <row r="20">
          <cell r="D20" t="str">
            <v>4.3.2</v>
          </cell>
          <cell r="E20" t="str">
            <v>Investissements pour l'accès aux ressources forestières</v>
          </cell>
          <cell r="F20">
            <v>18</v>
          </cell>
        </row>
        <row r="21">
          <cell r="D21" t="str">
            <v>4.4.1</v>
          </cell>
          <cell r="E21" t="str">
            <v>Investissements pour la mise en place ou la restauration d'infrastructures agro-écologiques</v>
          </cell>
          <cell r="F21">
            <v>19</v>
          </cell>
        </row>
        <row r="22">
          <cell r="D22">
            <v>6</v>
          </cell>
          <cell r="E22" t="str">
            <v>Développement des exploitations agricoles et des entreprises</v>
          </cell>
          <cell r="F22">
            <v>20</v>
          </cell>
        </row>
        <row r="23">
          <cell r="D23" t="str">
            <v>6.1.1</v>
          </cell>
          <cell r="E23" t="str">
            <v>DJA</v>
          </cell>
          <cell r="F23">
            <v>21</v>
          </cell>
        </row>
        <row r="24">
          <cell r="D24" t="str">
            <v>6.1.2</v>
          </cell>
          <cell r="E24" t="str">
            <v>Prêts bonifiés JA</v>
          </cell>
          <cell r="F24">
            <v>22</v>
          </cell>
        </row>
        <row r="25">
          <cell r="D25" t="str">
            <v>6.4.1</v>
          </cell>
          <cell r="E25" t="str">
            <v>Investissements dans des activités non agricoles par des porteurs de projets non agriculteurs</v>
          </cell>
          <cell r="F25">
            <v>23</v>
          </cell>
        </row>
        <row r="26">
          <cell r="D26" t="str">
            <v>6.4.2</v>
          </cell>
          <cell r="E26" t="str">
            <v>Investissements en agritourisme et centres équestres portés par les agriculteurs ou les membres d'un ménage agricole</v>
          </cell>
          <cell r="F26">
            <v>24</v>
          </cell>
        </row>
        <row r="27">
          <cell r="D27" t="str">
            <v>6.4.3</v>
          </cell>
          <cell r="E27" t="str">
            <v>Investissements pour le développement d'hébergements touristiques par des porteurs de projets non agriculteurs</v>
          </cell>
          <cell r="F27">
            <v>25</v>
          </cell>
        </row>
        <row r="28">
          <cell r="D28">
            <v>7</v>
          </cell>
          <cell r="E28" t="str">
            <v>Services de base et rénovation des villages dans les zones rurales</v>
          </cell>
          <cell r="F28">
            <v>26</v>
          </cell>
        </row>
        <row r="29">
          <cell r="D29" t="str">
            <v>7.1.1</v>
          </cell>
          <cell r="E29" t="str">
            <v>Etablissement et révision des plans de gestion liés aux sites NATURA 2000</v>
          </cell>
          <cell r="F29">
            <v>27</v>
          </cell>
        </row>
        <row r="30">
          <cell r="D30" t="str">
            <v xml:space="preserve">7.3.1 </v>
          </cell>
          <cell r="E30" t="str">
            <v>Investissements dans les infrastructures de haut débit pour l'accès des espaces ruraux</v>
          </cell>
          <cell r="F30">
            <v>28</v>
          </cell>
        </row>
        <row r="31">
          <cell r="D31" t="str">
            <v>7.4.1</v>
          </cell>
          <cell r="E31" t="str">
            <v>Développement des services de base pour la population rurale</v>
          </cell>
          <cell r="F31">
            <v>29</v>
          </cell>
        </row>
        <row r="32">
          <cell r="D32" t="str">
            <v>7.5.1</v>
          </cell>
          <cell r="E32" t="str">
            <v>Investissements à l'usage du public dans les infrastructures récréatives et touristiques</v>
          </cell>
          <cell r="F32">
            <v>30</v>
          </cell>
        </row>
        <row r="33">
          <cell r="D33" t="str">
            <v>7.6.1</v>
          </cell>
          <cell r="E33" t="str">
            <v>Animation NATURA 2000</v>
          </cell>
          <cell r="F33">
            <v>31</v>
          </cell>
        </row>
        <row r="34">
          <cell r="D34" t="str">
            <v>7.6.2</v>
          </cell>
          <cell r="E34" t="str">
            <v xml:space="preserve"> Contrats NATURA 2000 ni agricole ni forestier</v>
          </cell>
          <cell r="F34">
            <v>32</v>
          </cell>
        </row>
        <row r="35">
          <cell r="D35" t="str">
            <v>7.6.3</v>
          </cell>
          <cell r="E35" t="str">
            <v>Contrats Natura 2000 en forêt</v>
          </cell>
          <cell r="F35">
            <v>33</v>
          </cell>
        </row>
        <row r="36">
          <cell r="D36" t="str">
            <v>7.6.4</v>
          </cell>
          <cell r="E36" t="str">
            <v>Préservation et réhabilitation du petit patrimoine bâti</v>
          </cell>
          <cell r="F36">
            <v>34</v>
          </cell>
        </row>
        <row r="37">
          <cell r="D37" t="str">
            <v>7.6.5</v>
          </cell>
          <cell r="E37" t="str">
            <v>Animation pour la mise en place des MAEC et le développement de l'Agriculture Biologique</v>
          </cell>
          <cell r="F37">
            <v>35</v>
          </cell>
        </row>
        <row r="38">
          <cell r="D38">
            <v>8</v>
          </cell>
          <cell r="E38" t="str">
            <v>Investissements dans le développement des zones forestières et amélioration de la viabilité des forêts</v>
          </cell>
          <cell r="F38">
            <v>36</v>
          </cell>
        </row>
        <row r="39">
          <cell r="D39" t="str">
            <v>8.1.1</v>
          </cell>
          <cell r="E39" t="str">
            <v>Création de surfaces boisées</v>
          </cell>
          <cell r="F39">
            <v>37</v>
          </cell>
        </row>
        <row r="40">
          <cell r="D40" t="str">
            <v>8.2.1</v>
          </cell>
          <cell r="E40" t="str">
            <v xml:space="preserve"> Mise en place de systèmes agroforestiers</v>
          </cell>
          <cell r="F40">
            <v>38</v>
          </cell>
        </row>
        <row r="41">
          <cell r="D41" t="str">
            <v>8.3.1</v>
          </cell>
          <cell r="E41" t="str">
            <v>Prévention des dommages causés aux forêts</v>
          </cell>
          <cell r="F41">
            <v>39</v>
          </cell>
        </row>
        <row r="42">
          <cell r="D42" t="str">
            <v>8.4.1</v>
          </cell>
          <cell r="E42" t="str">
            <v>Restauration des dommages causés aux forêts</v>
          </cell>
          <cell r="F42">
            <v>40</v>
          </cell>
        </row>
        <row r="43">
          <cell r="D43" t="str">
            <v>8.5.1</v>
          </cell>
          <cell r="E43" t="str">
            <v>Investissements améliorant la résilience et la valeur environnementale des écosystèmes forestiers</v>
          </cell>
          <cell r="F43">
            <v>41</v>
          </cell>
        </row>
        <row r="44">
          <cell r="D44" t="str">
            <v>8.6.1</v>
          </cell>
          <cell r="E44" t="str">
            <v>Aide à l'équipement des entreprises d'exploitation forestière</v>
          </cell>
          <cell r="F44">
            <v>42</v>
          </cell>
        </row>
        <row r="45">
          <cell r="D45">
            <v>10</v>
          </cell>
          <cell r="E45" t="str">
            <v>Agroenvironnement - Climat</v>
          </cell>
          <cell r="F45">
            <v>43</v>
          </cell>
        </row>
        <row r="46">
          <cell r="D46">
            <v>11</v>
          </cell>
          <cell r="E46" t="str">
            <v>Agriculture biologique</v>
          </cell>
          <cell r="F46">
            <v>44</v>
          </cell>
        </row>
        <row r="47">
          <cell r="D47" t="str">
            <v>11.1.1</v>
          </cell>
          <cell r="E47" t="str">
            <v>Conversion à l'agriculture biologique</v>
          </cell>
          <cell r="F47">
            <v>45</v>
          </cell>
        </row>
        <row r="48">
          <cell r="D48" t="str">
            <v>11.2.2</v>
          </cell>
          <cell r="E48" t="str">
            <v>Maintien de l'agriculture biologique</v>
          </cell>
          <cell r="F48">
            <v>46</v>
          </cell>
        </row>
        <row r="49">
          <cell r="D49">
            <v>12</v>
          </cell>
          <cell r="E49" t="str">
            <v>Mesures spécifiques NATURA 2000 et Directive Cadre sur l'eau</v>
          </cell>
          <cell r="F49">
            <v>47</v>
          </cell>
        </row>
        <row r="50">
          <cell r="D50" t="str">
            <v>12.1</v>
          </cell>
          <cell r="E50" t="str">
            <v>Paiement d'indemnités en faveur des zones agricoles Natura 2000</v>
          </cell>
          <cell r="F50">
            <v>48</v>
          </cell>
        </row>
        <row r="51">
          <cell r="D51" t="str">
            <v xml:space="preserve">12.3 </v>
          </cell>
          <cell r="E51" t="str">
            <v>Paiement d'indemnités en faveur des zones agricoles incluses dans les plans de gestion de district hydrographique</v>
          </cell>
          <cell r="F51">
            <v>49</v>
          </cell>
        </row>
        <row r="52">
          <cell r="D52">
            <v>13</v>
          </cell>
          <cell r="E52" t="str">
            <v>Paiement en faveur des zones soumises à des contraintes naturelles ou à d'autres contraintes spécifiques</v>
          </cell>
          <cell r="F52">
            <v>50</v>
          </cell>
        </row>
        <row r="53">
          <cell r="D53" t="str">
            <v>13.2.2</v>
          </cell>
          <cell r="E53" t="str">
            <v>Paiements compensatoires pour les zones visées à l'article 31.5</v>
          </cell>
          <cell r="F53">
            <v>51</v>
          </cell>
        </row>
        <row r="54">
          <cell r="D54">
            <v>16</v>
          </cell>
          <cell r="E54" t="str">
            <v>Coopération</v>
          </cell>
          <cell r="F54">
            <v>52</v>
          </cell>
        </row>
        <row r="55">
          <cell r="D55" t="str">
            <v>16.1.1</v>
          </cell>
          <cell r="E55" t="str">
            <v>Aide au fonctionnement des groupes opérationnels du PEI</v>
          </cell>
          <cell r="F55">
            <v>53</v>
          </cell>
        </row>
        <row r="56">
          <cell r="D56" t="str">
            <v>16.4.1</v>
          </cell>
          <cell r="E56" t="str">
            <v>Coopération pour le développement des circuits courts et des marchés locaux</v>
          </cell>
          <cell r="F56">
            <v>54</v>
          </cell>
        </row>
        <row r="57">
          <cell r="D57" t="str">
            <v>16.7.1</v>
          </cell>
          <cell r="E57" t="str">
            <v>Partenariats public-privé pour des stratégies locales de développement forestier</v>
          </cell>
          <cell r="F57">
            <v>55</v>
          </cell>
        </row>
        <row r="58">
          <cell r="D58">
            <v>19</v>
          </cell>
          <cell r="E58" t="str">
            <v>LEADER</v>
          </cell>
          <cell r="F58">
            <v>56</v>
          </cell>
        </row>
        <row r="59">
          <cell r="D59" t="str">
            <v>19.1.1</v>
          </cell>
          <cell r="E59" t="str">
            <v>Soutien préparatoire à la mise en place des SLD</v>
          </cell>
          <cell r="F59">
            <v>57</v>
          </cell>
        </row>
        <row r="60">
          <cell r="D60" t="str">
            <v>19.2.1</v>
          </cell>
          <cell r="E60" t="str">
            <v>Soutien à la mise en oeuvre d’opérations dans le cadre de la SLD</v>
          </cell>
          <cell r="F60">
            <v>58</v>
          </cell>
        </row>
        <row r="61">
          <cell r="D61" t="str">
            <v>19.3.1</v>
          </cell>
          <cell r="E61" t="str">
            <v>Soutien technique préparatoire aux projets de coopération</v>
          </cell>
          <cell r="F61">
            <v>59</v>
          </cell>
        </row>
        <row r="62">
          <cell r="D62" t="str">
            <v>19.4.1</v>
          </cell>
          <cell r="E62" t="str">
            <v>Soutien au fonctionnement et à l'animation des GAL</v>
          </cell>
          <cell r="F62">
            <v>60</v>
          </cell>
        </row>
        <row r="63">
          <cell r="D63">
            <v>20</v>
          </cell>
          <cell r="E63" t="str">
            <v>Assistance technique</v>
          </cell>
          <cell r="F63">
            <v>61</v>
          </cell>
        </row>
        <row r="64">
          <cell r="D64"/>
          <cell r="F64">
            <v>62</v>
          </cell>
        </row>
        <row r="65">
          <cell r="F65">
            <v>63</v>
          </cell>
        </row>
        <row r="66">
          <cell r="F66">
            <v>64</v>
          </cell>
        </row>
        <row r="67">
          <cell r="F67">
            <v>65</v>
          </cell>
        </row>
        <row r="68">
          <cell r="F68">
            <v>66</v>
          </cell>
        </row>
        <row r="69">
          <cell r="F69">
            <v>67</v>
          </cell>
        </row>
        <row r="70">
          <cell r="F70">
            <v>68</v>
          </cell>
        </row>
        <row r="71">
          <cell r="F71">
            <v>69</v>
          </cell>
        </row>
        <row r="72">
          <cell r="F72">
            <v>70</v>
          </cell>
        </row>
        <row r="73">
          <cell r="F73">
            <v>71</v>
          </cell>
        </row>
        <row r="74">
          <cell r="F74">
            <v>72</v>
          </cell>
        </row>
        <row r="75">
          <cell r="F75">
            <v>73</v>
          </cell>
        </row>
      </sheetData>
      <sheetData sheetId="6"/>
      <sheetData sheetId="7">
        <row r="4">
          <cell r="A4">
            <v>42825</v>
          </cell>
        </row>
        <row r="5">
          <cell r="A5">
            <v>42839</v>
          </cell>
        </row>
        <row r="6">
          <cell r="A6">
            <v>42860</v>
          </cell>
        </row>
        <row r="7">
          <cell r="A7">
            <v>42884</v>
          </cell>
        </row>
        <row r="8">
          <cell r="A8">
            <v>42905</v>
          </cell>
        </row>
        <row r="9">
          <cell r="A9">
            <v>42940</v>
          </cell>
        </row>
        <row r="10">
          <cell r="A10">
            <v>43000</v>
          </cell>
        </row>
        <row r="11">
          <cell r="A11">
            <v>43028</v>
          </cell>
        </row>
        <row r="12">
          <cell r="A12">
            <v>43063</v>
          </cell>
        </row>
        <row r="13">
          <cell r="A13">
            <v>43080</v>
          </cell>
        </row>
        <row r="14">
          <cell r="A14">
            <v>43091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Y34"/>
  <sheetViews>
    <sheetView tabSelected="1" topLeftCell="D22" zoomScale="95" zoomScaleNormal="95" workbookViewId="0">
      <selection activeCell="I43" sqref="I43"/>
    </sheetView>
  </sheetViews>
  <sheetFormatPr baseColWidth="10" defaultRowHeight="15.75" x14ac:dyDescent="0.25"/>
  <cols>
    <col min="1" max="1" width="11.42578125" style="1" hidden="1" customWidth="1"/>
    <col min="2" max="2" width="41.140625" style="1" customWidth="1"/>
    <col min="3" max="3" width="55.5703125" style="1" customWidth="1"/>
    <col min="4" max="4" width="39" style="1" customWidth="1"/>
    <col min="5" max="5" width="36.7109375" style="1" customWidth="1"/>
    <col min="6" max="6" width="23.85546875" style="1" customWidth="1"/>
    <col min="7" max="7" width="25.85546875" style="1" customWidth="1"/>
    <col min="8" max="8" width="23.85546875" style="1" customWidth="1"/>
    <col min="9" max="9" width="21.42578125" style="1" customWidth="1"/>
    <col min="10" max="10" width="30.7109375" style="1" customWidth="1"/>
    <col min="11" max="11" width="41" style="1" customWidth="1"/>
    <col min="12" max="12" width="32.42578125" style="1" hidden="1" customWidth="1"/>
    <col min="13" max="13" width="21.7109375" style="1" hidden="1" customWidth="1"/>
    <col min="14" max="14" width="23.28515625" style="1" hidden="1" customWidth="1"/>
    <col min="15" max="15" width="33.85546875" style="1" hidden="1" customWidth="1"/>
    <col min="16" max="16" width="26.7109375" style="1" hidden="1" customWidth="1"/>
    <col min="17" max="17" width="32" style="1" hidden="1" customWidth="1"/>
    <col min="18" max="18" width="38.7109375" style="1" hidden="1" customWidth="1"/>
    <col min="19" max="19" width="29.5703125" style="1" hidden="1" customWidth="1"/>
    <col min="20" max="20" width="3.28515625" style="1" hidden="1" customWidth="1"/>
    <col min="21" max="21" width="8.85546875" style="1" hidden="1" customWidth="1"/>
    <col min="22" max="23" width="20.7109375" style="1" hidden="1" customWidth="1"/>
    <col min="24" max="24" width="14" style="1" hidden="1" customWidth="1"/>
    <col min="25" max="25" width="12.42578125" style="1" hidden="1" customWidth="1"/>
    <col min="26" max="31" width="0" style="1" hidden="1" customWidth="1"/>
    <col min="32" max="16384" width="11.42578125" style="1"/>
  </cols>
  <sheetData>
    <row r="1" spans="1:24" ht="40.5" customHeight="1" x14ac:dyDescent="0.25">
      <c r="C1" s="66" t="s">
        <v>17</v>
      </c>
      <c r="D1" s="67"/>
      <c r="E1" s="67"/>
      <c r="F1" s="67"/>
      <c r="G1" s="68"/>
    </row>
    <row r="2" spans="1:24" ht="15.75" customHeight="1" x14ac:dyDescent="0.25">
      <c r="C2" s="69"/>
      <c r="D2" s="70"/>
      <c r="E2" s="70"/>
      <c r="F2" s="70"/>
      <c r="G2" s="71"/>
    </row>
    <row r="3" spans="1:24" ht="15.75" customHeight="1" x14ac:dyDescent="0.25">
      <c r="C3" s="69"/>
      <c r="D3" s="70"/>
      <c r="E3" s="70"/>
      <c r="F3" s="70"/>
      <c r="G3" s="71"/>
    </row>
    <row r="4" spans="1:24" ht="15.75" customHeight="1" x14ac:dyDescent="0.25">
      <c r="C4" s="69"/>
      <c r="D4" s="70"/>
      <c r="E4" s="70"/>
      <c r="F4" s="70"/>
      <c r="G4" s="71"/>
    </row>
    <row r="5" spans="1:24" ht="15.75" customHeight="1" x14ac:dyDescent="0.25">
      <c r="C5" s="72"/>
      <c r="D5" s="73"/>
      <c r="E5" s="73"/>
      <c r="F5" s="73"/>
      <c r="G5" s="74"/>
    </row>
    <row r="9" spans="1:24" ht="16.5" thickBot="1" x14ac:dyDescent="0.3"/>
    <row r="10" spans="1:24" ht="34.5" customHeight="1" x14ac:dyDescent="0.25">
      <c r="B10" s="23" t="s">
        <v>0</v>
      </c>
      <c r="C10" s="24" t="s">
        <v>1</v>
      </c>
      <c r="D10" s="24" t="s">
        <v>2</v>
      </c>
      <c r="E10" s="24" t="s">
        <v>3</v>
      </c>
      <c r="F10" s="24" t="s">
        <v>4</v>
      </c>
      <c r="G10" s="24" t="s">
        <v>5</v>
      </c>
      <c r="H10" s="25" t="s">
        <v>13</v>
      </c>
      <c r="I10" s="26" t="s">
        <v>6</v>
      </c>
      <c r="J10" s="64" t="s">
        <v>7</v>
      </c>
      <c r="K10" s="65"/>
    </row>
    <row r="11" spans="1:24" ht="22.5" customHeight="1" x14ac:dyDescent="0.25">
      <c r="B11" s="59" t="s">
        <v>20</v>
      </c>
      <c r="C11" s="53" t="s">
        <v>19</v>
      </c>
      <c r="D11" s="60" t="s">
        <v>21</v>
      </c>
      <c r="E11" s="61" t="s">
        <v>22</v>
      </c>
      <c r="F11" s="2">
        <v>84000</v>
      </c>
      <c r="G11" s="2"/>
      <c r="H11" s="2">
        <v>21000</v>
      </c>
      <c r="I11" s="2">
        <f>SUM(F11:H11)</f>
        <v>105000</v>
      </c>
      <c r="J11" s="37" t="s">
        <v>8</v>
      </c>
      <c r="K11" s="62" t="s">
        <v>23</v>
      </c>
    </row>
    <row r="12" spans="1:24" ht="24.75" customHeight="1" thickBot="1" x14ac:dyDescent="0.3">
      <c r="A12" s="19" t="s">
        <v>9</v>
      </c>
      <c r="B12" s="52"/>
      <c r="C12" s="54"/>
      <c r="D12" s="55"/>
      <c r="E12" s="56"/>
      <c r="F12" s="27">
        <v>0</v>
      </c>
      <c r="G12" s="35">
        <v>0</v>
      </c>
      <c r="H12" s="27">
        <v>0</v>
      </c>
      <c r="I12" s="28">
        <v>0</v>
      </c>
      <c r="J12" s="40" t="s">
        <v>18</v>
      </c>
      <c r="K12" s="63"/>
      <c r="L12" s="21"/>
      <c r="M12" s="3"/>
      <c r="N12" s="3"/>
      <c r="O12" s="3"/>
      <c r="P12" s="3"/>
      <c r="Q12" s="4"/>
      <c r="R12" s="4"/>
      <c r="S12" s="4"/>
      <c r="T12" s="4">
        <f>VLOOKUP(A12,[1]TO!D$3:F$75,3,FALSE)</f>
        <v>11</v>
      </c>
      <c r="U12" s="5" t="str">
        <f>IF(OR(COUNT(MID(A12,1,2))=1,COUNT(MID(A12,1,2))=2),MID(A12,1,2),MID(A12,1,1))</f>
        <v>4</v>
      </c>
      <c r="V12" s="6">
        <v>42905</v>
      </c>
      <c r="W12" s="4">
        <v>1</v>
      </c>
      <c r="X12" s="4">
        <v>0</v>
      </c>
    </row>
    <row r="13" spans="1:24" ht="29.25" customHeight="1" thickTop="1" x14ac:dyDescent="0.25">
      <c r="A13" s="19"/>
      <c r="B13" s="42" t="s">
        <v>25</v>
      </c>
      <c r="C13" s="44" t="s">
        <v>24</v>
      </c>
      <c r="D13" s="46" t="s">
        <v>26</v>
      </c>
      <c r="E13" s="58" t="s">
        <v>27</v>
      </c>
      <c r="F13" s="7">
        <v>28878.080000000002</v>
      </c>
      <c r="G13" s="9">
        <v>7219.52</v>
      </c>
      <c r="H13" s="9"/>
      <c r="I13" s="9">
        <f>SUM(F13:H13)</f>
        <v>36097.600000000006</v>
      </c>
      <c r="J13" s="38" t="s">
        <v>8</v>
      </c>
      <c r="K13" s="50" t="s">
        <v>30</v>
      </c>
      <c r="L13" s="21"/>
      <c r="M13" s="3"/>
      <c r="N13" s="3"/>
      <c r="O13" s="3"/>
      <c r="P13" s="3"/>
      <c r="Q13" s="4"/>
      <c r="R13" s="4"/>
      <c r="S13" s="4"/>
      <c r="T13" s="4"/>
      <c r="U13" s="5"/>
      <c r="V13" s="6"/>
      <c r="W13" s="4"/>
      <c r="X13" s="4"/>
    </row>
    <row r="14" spans="1:24" ht="39" customHeight="1" thickBot="1" x14ac:dyDescent="0.3">
      <c r="A14" s="19" t="s">
        <v>10</v>
      </c>
      <c r="B14" s="52"/>
      <c r="C14" s="54"/>
      <c r="D14" s="55"/>
      <c r="E14" s="56"/>
      <c r="F14" s="27">
        <v>0</v>
      </c>
      <c r="G14" s="35">
        <v>0</v>
      </c>
      <c r="H14" s="27">
        <v>0</v>
      </c>
      <c r="I14" s="28">
        <v>0</v>
      </c>
      <c r="J14" s="40" t="s">
        <v>18</v>
      </c>
      <c r="K14" s="57"/>
      <c r="L14" s="21"/>
      <c r="M14" s="3"/>
      <c r="N14" s="3"/>
      <c r="O14" s="3"/>
      <c r="P14" s="3"/>
      <c r="Q14" s="4"/>
      <c r="R14" s="4"/>
      <c r="S14" s="4"/>
      <c r="T14" s="4">
        <f>VLOOKUP(A14,[1]TO!D$3:F$75,3,FALSE)</f>
        <v>12</v>
      </c>
      <c r="U14" s="5" t="str">
        <f>IF(OR(COUNT(MID(A14,1,2))=1,COUNT(MID(A14,1,2))=2),MID(A14,1,2),MID(A14,1,1))</f>
        <v>4</v>
      </c>
      <c r="V14" s="6">
        <v>42905</v>
      </c>
      <c r="W14" s="4">
        <v>1</v>
      </c>
      <c r="X14" s="4">
        <v>0</v>
      </c>
    </row>
    <row r="15" spans="1:24" ht="22.5" customHeight="1" thickTop="1" x14ac:dyDescent="0.25">
      <c r="A15" s="19"/>
      <c r="B15" s="42" t="s">
        <v>25</v>
      </c>
      <c r="C15" s="53" t="s">
        <v>24</v>
      </c>
      <c r="D15" s="46" t="s">
        <v>29</v>
      </c>
      <c r="E15" s="48" t="s">
        <v>28</v>
      </c>
      <c r="F15" s="10">
        <v>12597.45</v>
      </c>
      <c r="G15" s="31">
        <v>3936.7</v>
      </c>
      <c r="H15" s="11"/>
      <c r="I15" s="12">
        <f>SUM(F15:H15)</f>
        <v>16534.150000000001</v>
      </c>
      <c r="J15" s="39" t="s">
        <v>8</v>
      </c>
      <c r="K15" s="50" t="s">
        <v>30</v>
      </c>
      <c r="L15" s="21"/>
      <c r="M15" s="3"/>
      <c r="N15" s="3"/>
      <c r="O15" s="3"/>
      <c r="P15" s="3"/>
      <c r="Q15" s="4"/>
      <c r="R15" s="4"/>
      <c r="S15" s="4"/>
      <c r="T15" s="4"/>
      <c r="U15" s="5"/>
      <c r="V15" s="6"/>
      <c r="W15" s="4"/>
      <c r="X15" s="4"/>
    </row>
    <row r="16" spans="1:24" ht="28.5" customHeight="1" thickBot="1" x14ac:dyDescent="0.3">
      <c r="A16" s="20" t="s">
        <v>11</v>
      </c>
      <c r="B16" s="52"/>
      <c r="C16" s="54"/>
      <c r="D16" s="55"/>
      <c r="E16" s="56"/>
      <c r="F16" s="27">
        <v>0</v>
      </c>
      <c r="G16" s="36">
        <v>0</v>
      </c>
      <c r="H16" s="27">
        <v>0</v>
      </c>
      <c r="I16" s="30">
        <v>0</v>
      </c>
      <c r="J16" s="40" t="s">
        <v>18</v>
      </c>
      <c r="K16" s="57"/>
      <c r="L16" s="22"/>
      <c r="M16" s="13"/>
      <c r="N16" s="13"/>
      <c r="O16" s="13"/>
      <c r="P16" s="13"/>
      <c r="Q16" s="14"/>
      <c r="R16" s="14"/>
      <c r="S16" s="14"/>
      <c r="T16" s="14">
        <f>VLOOKUP(A16,[1]TO!D$3:F$75,3,FALSE)</f>
        <v>13</v>
      </c>
      <c r="U16" s="15" t="str">
        <f>IF(OR(COUNT(MID(A16,1,2))=1,COUNT(MID(A16,1,2))=2),MID(A16,1,2),MID(A16,1,1))</f>
        <v>4</v>
      </c>
      <c r="V16" s="16">
        <v>42905</v>
      </c>
      <c r="W16" s="14">
        <v>0</v>
      </c>
      <c r="X16" s="14">
        <v>0</v>
      </c>
    </row>
    <row r="17" spans="1:24" ht="23.25" customHeight="1" thickTop="1" x14ac:dyDescent="0.25">
      <c r="A17" s="20"/>
      <c r="B17" s="42" t="s">
        <v>56</v>
      </c>
      <c r="C17" s="44" t="s">
        <v>15</v>
      </c>
      <c r="D17" s="46" t="s">
        <v>57</v>
      </c>
      <c r="E17" s="48" t="s">
        <v>16</v>
      </c>
      <c r="F17" s="17">
        <v>25183.9</v>
      </c>
      <c r="G17" s="18"/>
      <c r="H17" s="32">
        <v>14790.55</v>
      </c>
      <c r="I17" s="9">
        <f>SUM(F17:H17)</f>
        <v>39974.449999999997</v>
      </c>
      <c r="J17" s="39" t="s">
        <v>8</v>
      </c>
      <c r="K17" s="50" t="s">
        <v>58</v>
      </c>
      <c r="L17" s="22"/>
      <c r="M17" s="13"/>
      <c r="N17" s="13"/>
      <c r="O17" s="13"/>
      <c r="P17" s="13"/>
      <c r="Q17" s="14"/>
      <c r="R17" s="14"/>
      <c r="S17" s="14"/>
      <c r="T17" s="14"/>
      <c r="U17" s="15"/>
      <c r="V17" s="16"/>
      <c r="W17" s="14"/>
      <c r="X17" s="14"/>
    </row>
    <row r="18" spans="1:24" ht="20.25" customHeight="1" thickBot="1" x14ac:dyDescent="0.3">
      <c r="A18" s="20" t="s">
        <v>12</v>
      </c>
      <c r="B18" s="52"/>
      <c r="C18" s="54"/>
      <c r="D18" s="55"/>
      <c r="E18" s="56"/>
      <c r="F18" s="27">
        <v>0</v>
      </c>
      <c r="G18" s="27"/>
      <c r="H18" s="27">
        <v>0</v>
      </c>
      <c r="I18" s="28">
        <v>0</v>
      </c>
      <c r="J18" s="40" t="s">
        <v>18</v>
      </c>
      <c r="K18" s="57"/>
      <c r="L18" s="22"/>
      <c r="M18" s="13"/>
      <c r="N18" s="13"/>
      <c r="O18" s="13"/>
      <c r="P18" s="13"/>
      <c r="Q18" s="14"/>
      <c r="R18" s="14"/>
      <c r="S18" s="14"/>
      <c r="T18" s="14">
        <f>VLOOKUP(A18,[1]TO!D$3:F$75,3,FALSE)</f>
        <v>15</v>
      </c>
      <c r="U18" s="15" t="str">
        <f>IF(OR(COUNT(MID(A18,1,2))=1,COUNT(MID(A18,1,2))=2),MID(A18,1,2),MID(A18,1,1))</f>
        <v>4</v>
      </c>
      <c r="V18" s="16">
        <v>42905</v>
      </c>
      <c r="W18" s="14">
        <v>0</v>
      </c>
      <c r="X18" s="14">
        <v>0</v>
      </c>
    </row>
    <row r="19" spans="1:24" ht="26.25" customHeight="1" thickTop="1" x14ac:dyDescent="0.25">
      <c r="A19" s="20"/>
      <c r="B19" s="75" t="s">
        <v>36</v>
      </c>
      <c r="C19" s="53" t="s">
        <v>14</v>
      </c>
      <c r="D19" s="46" t="s">
        <v>39</v>
      </c>
      <c r="E19" s="58" t="s">
        <v>38</v>
      </c>
      <c r="F19" s="17">
        <v>14960</v>
      </c>
      <c r="G19" s="18"/>
      <c r="H19" s="9">
        <v>3740</v>
      </c>
      <c r="I19" s="9">
        <f>SUM(F19:H19)</f>
        <v>18700</v>
      </c>
      <c r="J19" s="39" t="s">
        <v>8</v>
      </c>
      <c r="K19" s="50" t="s">
        <v>40</v>
      </c>
      <c r="L19" s="22"/>
      <c r="M19" s="13"/>
      <c r="N19" s="13"/>
      <c r="O19" s="13"/>
      <c r="P19" s="13"/>
      <c r="Q19" s="14"/>
      <c r="R19" s="14"/>
      <c r="S19" s="14"/>
      <c r="T19" s="14"/>
      <c r="U19" s="15"/>
      <c r="V19" s="16"/>
      <c r="W19" s="14"/>
      <c r="X19" s="14"/>
    </row>
    <row r="20" spans="1:24" ht="21" customHeight="1" thickBot="1" x14ac:dyDescent="0.3">
      <c r="A20" s="20"/>
      <c r="B20" s="76"/>
      <c r="C20" s="54"/>
      <c r="D20" s="55"/>
      <c r="E20" s="56"/>
      <c r="F20" s="27">
        <v>0</v>
      </c>
      <c r="G20" s="27">
        <v>0</v>
      </c>
      <c r="H20" s="27">
        <v>0</v>
      </c>
      <c r="I20" s="28">
        <v>0</v>
      </c>
      <c r="J20" s="40" t="s">
        <v>18</v>
      </c>
      <c r="K20" s="57"/>
      <c r="L20" s="22"/>
      <c r="M20" s="13"/>
      <c r="N20" s="13"/>
      <c r="O20" s="13"/>
      <c r="P20" s="13"/>
      <c r="Q20" s="14"/>
      <c r="R20" s="14"/>
      <c r="S20" s="14"/>
      <c r="T20" s="14"/>
      <c r="U20" s="15"/>
      <c r="V20" s="16"/>
      <c r="W20" s="14"/>
      <c r="X20" s="14"/>
    </row>
    <row r="21" spans="1:24" ht="22.5" customHeight="1" thickTop="1" x14ac:dyDescent="0.25">
      <c r="B21" s="59" t="s">
        <v>37</v>
      </c>
      <c r="C21" s="53" t="s">
        <v>14</v>
      </c>
      <c r="D21" s="60" t="s">
        <v>42</v>
      </c>
      <c r="E21" s="61" t="s">
        <v>41</v>
      </c>
      <c r="F21" s="2">
        <v>9720</v>
      </c>
      <c r="G21" s="2"/>
      <c r="H21" s="2">
        <v>2430</v>
      </c>
      <c r="I21" s="2">
        <f>SUM(F21:H21)</f>
        <v>12150</v>
      </c>
      <c r="J21" s="37" t="s">
        <v>8</v>
      </c>
      <c r="K21" s="62" t="s">
        <v>40</v>
      </c>
    </row>
    <row r="22" spans="1:24" ht="24.75" customHeight="1" thickBot="1" x14ac:dyDescent="0.3">
      <c r="A22" s="19" t="s">
        <v>9</v>
      </c>
      <c r="B22" s="52"/>
      <c r="C22" s="54"/>
      <c r="D22" s="55"/>
      <c r="E22" s="56"/>
      <c r="F22" s="27">
        <v>0</v>
      </c>
      <c r="G22" s="27">
        <v>0</v>
      </c>
      <c r="H22" s="27">
        <v>0</v>
      </c>
      <c r="I22" s="28">
        <v>0</v>
      </c>
      <c r="J22" s="40" t="s">
        <v>18</v>
      </c>
      <c r="K22" s="63"/>
      <c r="L22" s="21"/>
      <c r="M22" s="3"/>
      <c r="N22" s="3"/>
      <c r="O22" s="3"/>
      <c r="P22" s="3"/>
      <c r="Q22" s="4"/>
      <c r="R22" s="4"/>
      <c r="S22" s="4"/>
      <c r="T22" s="4">
        <f>VLOOKUP(A22,[1]TO!D$3:F$75,3,FALSE)</f>
        <v>11</v>
      </c>
      <c r="U22" s="5" t="str">
        <f>IF(OR(COUNT(MID(A22,1,2))=1,COUNT(MID(A22,1,2))=2),MID(A22,1,2),MID(A22,1,1))</f>
        <v>4</v>
      </c>
      <c r="V22" s="6">
        <v>42905</v>
      </c>
      <c r="W22" s="4">
        <v>1</v>
      </c>
      <c r="X22" s="4">
        <v>0</v>
      </c>
    </row>
    <row r="23" spans="1:24" ht="22.5" customHeight="1" thickTop="1" x14ac:dyDescent="0.25">
      <c r="A23" s="19"/>
      <c r="B23" s="42" t="s">
        <v>59</v>
      </c>
      <c r="C23" s="53" t="s">
        <v>14</v>
      </c>
      <c r="D23" s="46" t="s">
        <v>61</v>
      </c>
      <c r="E23" s="58" t="s">
        <v>60</v>
      </c>
      <c r="F23" s="7">
        <v>8640</v>
      </c>
      <c r="G23" s="8"/>
      <c r="H23" s="8">
        <v>2160</v>
      </c>
      <c r="I23" s="9">
        <f>SUM(F23:H23)</f>
        <v>10800</v>
      </c>
      <c r="J23" s="38" t="s">
        <v>8</v>
      </c>
      <c r="K23" s="50" t="s">
        <v>62</v>
      </c>
      <c r="L23" s="21"/>
      <c r="M23" s="3"/>
      <c r="N23" s="3"/>
      <c r="O23" s="3"/>
      <c r="P23" s="3"/>
      <c r="Q23" s="4"/>
      <c r="R23" s="4"/>
      <c r="S23" s="4"/>
      <c r="T23" s="4"/>
      <c r="U23" s="5"/>
      <c r="V23" s="6"/>
      <c r="W23" s="4"/>
      <c r="X23" s="4"/>
    </row>
    <row r="24" spans="1:24" ht="26.25" customHeight="1" thickBot="1" x14ac:dyDescent="0.3">
      <c r="A24" s="19" t="s">
        <v>10</v>
      </c>
      <c r="B24" s="52"/>
      <c r="C24" s="54"/>
      <c r="D24" s="55"/>
      <c r="E24" s="56"/>
      <c r="F24" s="27">
        <v>0</v>
      </c>
      <c r="G24" s="27"/>
      <c r="H24" s="27">
        <v>0</v>
      </c>
      <c r="I24" s="28">
        <v>0</v>
      </c>
      <c r="J24" s="40" t="s">
        <v>18</v>
      </c>
      <c r="K24" s="57"/>
      <c r="L24" s="21"/>
      <c r="M24" s="3"/>
      <c r="N24" s="3"/>
      <c r="O24" s="3"/>
      <c r="P24" s="3"/>
      <c r="Q24" s="4"/>
      <c r="R24" s="4"/>
      <c r="S24" s="4"/>
      <c r="T24" s="4">
        <f>VLOOKUP(A24,[1]TO!D$3:F$75,3,FALSE)</f>
        <v>12</v>
      </c>
      <c r="U24" s="5" t="str">
        <f>IF(OR(COUNT(MID(A24,1,2))=1,COUNT(MID(A24,1,2))=2),MID(A24,1,2),MID(A24,1,1))</f>
        <v>4</v>
      </c>
      <c r="V24" s="6">
        <v>42905</v>
      </c>
      <c r="W24" s="4">
        <v>1</v>
      </c>
      <c r="X24" s="4">
        <v>0</v>
      </c>
    </row>
    <row r="25" spans="1:24" ht="22.5" customHeight="1" thickTop="1" x14ac:dyDescent="0.25">
      <c r="A25" s="19"/>
      <c r="B25" s="42" t="s">
        <v>63</v>
      </c>
      <c r="C25" s="53" t="s">
        <v>14</v>
      </c>
      <c r="D25" s="46" t="s">
        <v>65</v>
      </c>
      <c r="E25" s="48" t="s">
        <v>64</v>
      </c>
      <c r="F25" s="10">
        <v>8280</v>
      </c>
      <c r="G25" s="31"/>
      <c r="H25" s="11">
        <v>2070</v>
      </c>
      <c r="I25" s="12">
        <f>SUM(F25:H25)</f>
        <v>10350</v>
      </c>
      <c r="J25" s="39" t="s">
        <v>8</v>
      </c>
      <c r="K25" s="50" t="s">
        <v>66</v>
      </c>
      <c r="L25" s="21"/>
      <c r="M25" s="3"/>
      <c r="N25" s="3"/>
      <c r="O25" s="3"/>
      <c r="P25" s="3"/>
      <c r="Q25" s="4"/>
      <c r="R25" s="4"/>
      <c r="S25" s="4"/>
      <c r="T25" s="4"/>
      <c r="U25" s="5"/>
      <c r="V25" s="6"/>
      <c r="W25" s="4"/>
      <c r="X25" s="4"/>
    </row>
    <row r="26" spans="1:24" ht="28.5" customHeight="1" thickBot="1" x14ac:dyDescent="0.3">
      <c r="A26" s="20" t="s">
        <v>11</v>
      </c>
      <c r="B26" s="52"/>
      <c r="C26" s="54"/>
      <c r="D26" s="55"/>
      <c r="E26" s="56"/>
      <c r="F26" s="27">
        <v>0</v>
      </c>
      <c r="G26" s="29"/>
      <c r="H26" s="27">
        <v>0</v>
      </c>
      <c r="I26" s="30">
        <v>0</v>
      </c>
      <c r="J26" s="40" t="s">
        <v>18</v>
      </c>
      <c r="K26" s="57"/>
      <c r="L26" s="22"/>
      <c r="M26" s="13"/>
      <c r="N26" s="13"/>
      <c r="O26" s="13"/>
      <c r="P26" s="13"/>
      <c r="Q26" s="14"/>
      <c r="R26" s="14"/>
      <c r="S26" s="14"/>
      <c r="T26" s="14">
        <f>VLOOKUP(A26,[1]TO!D$3:F$75,3,FALSE)</f>
        <v>13</v>
      </c>
      <c r="U26" s="15" t="str">
        <f>IF(OR(COUNT(MID(A26,1,2))=1,COUNT(MID(A26,1,2))=2),MID(A26,1,2),MID(A26,1,1))</f>
        <v>4</v>
      </c>
      <c r="V26" s="16">
        <v>42905</v>
      </c>
      <c r="W26" s="14">
        <v>0</v>
      </c>
      <c r="X26" s="14">
        <v>0</v>
      </c>
    </row>
    <row r="27" spans="1:24" ht="23.25" customHeight="1" thickTop="1" x14ac:dyDescent="0.25">
      <c r="A27" s="20"/>
      <c r="B27" s="42" t="s">
        <v>48</v>
      </c>
      <c r="C27" s="44" t="s">
        <v>49</v>
      </c>
      <c r="D27" s="46" t="s">
        <v>50</v>
      </c>
      <c r="E27" s="48" t="s">
        <v>51</v>
      </c>
      <c r="F27" s="17">
        <v>8658.6</v>
      </c>
      <c r="G27" s="32">
        <v>8658.6</v>
      </c>
      <c r="H27" s="32"/>
      <c r="I27" s="9">
        <f>SUM(F27:H27)</f>
        <v>17317.2</v>
      </c>
      <c r="J27" s="39" t="s">
        <v>8</v>
      </c>
      <c r="K27" s="50" t="s">
        <v>52</v>
      </c>
      <c r="L27" s="22"/>
      <c r="M27" s="13"/>
      <c r="N27" s="13"/>
      <c r="O27" s="13"/>
      <c r="P27" s="13"/>
      <c r="Q27" s="14"/>
      <c r="R27" s="14"/>
      <c r="S27" s="14"/>
      <c r="T27" s="14"/>
      <c r="U27" s="15"/>
      <c r="V27" s="16"/>
      <c r="W27" s="14"/>
      <c r="X27" s="14"/>
    </row>
    <row r="28" spans="1:24" ht="30.75" customHeight="1" thickBot="1" x14ac:dyDescent="0.3">
      <c r="A28" s="20" t="s">
        <v>12</v>
      </c>
      <c r="B28" s="52"/>
      <c r="C28" s="54"/>
      <c r="D28" s="55"/>
      <c r="E28" s="56"/>
      <c r="F28" s="27">
        <v>9626.8700000000008</v>
      </c>
      <c r="G28" s="27">
        <v>5653.89</v>
      </c>
      <c r="H28" s="27">
        <v>0</v>
      </c>
      <c r="I28" s="28">
        <f>SUM(F28:H28)</f>
        <v>15280.760000000002</v>
      </c>
      <c r="J28" s="40" t="s">
        <v>18</v>
      </c>
      <c r="K28" s="57"/>
      <c r="L28" s="22"/>
      <c r="M28" s="13"/>
      <c r="N28" s="13"/>
      <c r="O28" s="13"/>
      <c r="P28" s="13"/>
      <c r="Q28" s="14"/>
      <c r="R28" s="14"/>
      <c r="S28" s="14"/>
      <c r="T28" s="14">
        <f>VLOOKUP(A28,[1]TO!D$3:F$75,3,FALSE)</f>
        <v>15</v>
      </c>
      <c r="U28" s="15" t="str">
        <f>IF(OR(COUNT(MID(A28,1,2))=1,COUNT(MID(A28,1,2))=2),MID(A28,1,2),MID(A28,1,1))</f>
        <v>4</v>
      </c>
      <c r="V28" s="16">
        <v>42905</v>
      </c>
      <c r="W28" s="14">
        <v>0</v>
      </c>
      <c r="X28" s="14">
        <v>0</v>
      </c>
    </row>
    <row r="29" spans="1:24" ht="22.5" customHeight="1" thickTop="1" x14ac:dyDescent="0.25">
      <c r="A29" s="19"/>
      <c r="B29" s="42" t="s">
        <v>53</v>
      </c>
      <c r="C29" s="44" t="s">
        <v>49</v>
      </c>
      <c r="D29" s="46" t="s">
        <v>54</v>
      </c>
      <c r="E29" s="58" t="s">
        <v>55</v>
      </c>
      <c r="F29" s="7">
        <v>14000</v>
      </c>
      <c r="G29" s="8">
        <v>14000</v>
      </c>
      <c r="H29" s="8"/>
      <c r="I29" s="9">
        <f>SUM(F29:H29)</f>
        <v>28000</v>
      </c>
      <c r="J29" s="38" t="s">
        <v>8</v>
      </c>
      <c r="K29" s="50" t="s">
        <v>52</v>
      </c>
      <c r="L29" s="21"/>
      <c r="M29" s="3"/>
      <c r="N29" s="3"/>
      <c r="O29" s="3"/>
      <c r="P29" s="3"/>
      <c r="Q29" s="4"/>
      <c r="R29" s="4"/>
      <c r="S29" s="4"/>
      <c r="T29" s="4"/>
      <c r="U29" s="5"/>
      <c r="V29" s="6"/>
      <c r="W29" s="4"/>
      <c r="X29" s="4"/>
    </row>
    <row r="30" spans="1:24" ht="26.25" customHeight="1" thickBot="1" x14ac:dyDescent="0.3">
      <c r="A30" s="19" t="s">
        <v>10</v>
      </c>
      <c r="B30" s="52"/>
      <c r="C30" s="54"/>
      <c r="D30" s="55"/>
      <c r="E30" s="56"/>
      <c r="F30" s="27">
        <v>16482.84</v>
      </c>
      <c r="G30" s="27">
        <v>9680.4</v>
      </c>
      <c r="H30" s="27"/>
      <c r="I30" s="28">
        <f>SUM(F30:H30)</f>
        <v>26163.239999999998</v>
      </c>
      <c r="J30" s="40" t="s">
        <v>18</v>
      </c>
      <c r="K30" s="57"/>
      <c r="L30" s="21"/>
      <c r="M30" s="3"/>
      <c r="N30" s="3"/>
      <c r="O30" s="3"/>
      <c r="P30" s="3"/>
      <c r="Q30" s="4"/>
      <c r="R30" s="4"/>
      <c r="S30" s="4"/>
      <c r="T30" s="4">
        <f>VLOOKUP(A30,[1]TO!D$3:F$75,3,FALSE)</f>
        <v>12</v>
      </c>
      <c r="U30" s="5" t="str">
        <f>IF(OR(COUNT(MID(A30,1,2))=1,COUNT(MID(A30,1,2))=2),MID(A30,1,2),MID(A30,1,1))</f>
        <v>4</v>
      </c>
      <c r="V30" s="6">
        <v>42905</v>
      </c>
      <c r="W30" s="4">
        <v>1</v>
      </c>
      <c r="X30" s="4">
        <v>0</v>
      </c>
    </row>
    <row r="31" spans="1:24" ht="18.75" customHeight="1" thickTop="1" x14ac:dyDescent="0.25">
      <c r="A31" s="19"/>
      <c r="B31" s="42" t="s">
        <v>32</v>
      </c>
      <c r="C31" s="53" t="s">
        <v>31</v>
      </c>
      <c r="D31" s="46" t="s">
        <v>34</v>
      </c>
      <c r="E31" s="48" t="s">
        <v>33</v>
      </c>
      <c r="F31" s="10">
        <v>3876.47</v>
      </c>
      <c r="G31" s="31">
        <v>2276.66</v>
      </c>
      <c r="H31" s="11"/>
      <c r="I31" s="12">
        <f>SUM(F31:H31)</f>
        <v>6153.1299999999992</v>
      </c>
      <c r="J31" s="39" t="s">
        <v>8</v>
      </c>
      <c r="K31" s="50" t="s">
        <v>35</v>
      </c>
      <c r="L31" s="21"/>
      <c r="M31" s="3"/>
      <c r="N31" s="3"/>
      <c r="O31" s="3"/>
      <c r="P31" s="3"/>
      <c r="Q31" s="4"/>
      <c r="R31" s="4"/>
      <c r="S31" s="4"/>
      <c r="T31" s="4"/>
      <c r="U31" s="5"/>
      <c r="V31" s="6"/>
      <c r="W31" s="4"/>
      <c r="X31" s="4"/>
    </row>
    <row r="32" spans="1:24" ht="27" customHeight="1" thickBot="1" x14ac:dyDescent="0.3">
      <c r="A32" s="20" t="s">
        <v>11</v>
      </c>
      <c r="B32" s="52"/>
      <c r="C32" s="54"/>
      <c r="D32" s="55"/>
      <c r="E32" s="56"/>
      <c r="F32" s="27">
        <v>0</v>
      </c>
      <c r="G32" s="29">
        <v>0</v>
      </c>
      <c r="H32" s="27">
        <v>0</v>
      </c>
      <c r="I32" s="30">
        <v>0</v>
      </c>
      <c r="J32" s="40" t="s">
        <v>18</v>
      </c>
      <c r="K32" s="57"/>
      <c r="L32" s="22"/>
      <c r="M32" s="13"/>
      <c r="N32" s="13"/>
      <c r="O32" s="13"/>
      <c r="P32" s="13"/>
      <c r="Q32" s="14"/>
      <c r="R32" s="14"/>
      <c r="S32" s="14"/>
      <c r="T32" s="14">
        <f>VLOOKUP(A32,[1]TO!D$3:F$75,3,FALSE)</f>
        <v>13</v>
      </c>
      <c r="U32" s="15" t="str">
        <f>IF(OR(COUNT(MID(A32,1,2))=1,COUNT(MID(A32,1,2))=2),MID(A32,1,2),MID(A32,1,1))</f>
        <v>4</v>
      </c>
      <c r="V32" s="16">
        <v>42905</v>
      </c>
      <c r="W32" s="14">
        <v>0</v>
      </c>
      <c r="X32" s="14">
        <v>0</v>
      </c>
    </row>
    <row r="33" spans="1:24" ht="23.25" customHeight="1" thickTop="1" x14ac:dyDescent="0.25">
      <c r="A33" s="20"/>
      <c r="B33" s="42" t="s">
        <v>43</v>
      </c>
      <c r="C33" s="44" t="s">
        <v>44</v>
      </c>
      <c r="D33" s="46" t="s">
        <v>46</v>
      </c>
      <c r="E33" s="48" t="s">
        <v>45</v>
      </c>
      <c r="F33" s="17">
        <v>4551</v>
      </c>
      <c r="G33" s="18"/>
      <c r="H33" s="32">
        <v>1860.64</v>
      </c>
      <c r="I33" s="9">
        <f>SUM(F33:H33)</f>
        <v>6411.64</v>
      </c>
      <c r="J33" s="39" t="s">
        <v>8</v>
      </c>
      <c r="K33" s="50" t="s">
        <v>47</v>
      </c>
      <c r="L33" s="22"/>
      <c r="M33" s="13"/>
      <c r="N33" s="13"/>
      <c r="O33" s="13"/>
      <c r="P33" s="13"/>
      <c r="Q33" s="14"/>
      <c r="R33" s="14"/>
      <c r="S33" s="14"/>
      <c r="T33" s="14"/>
      <c r="U33" s="15"/>
      <c r="V33" s="16"/>
      <c r="W33" s="14"/>
      <c r="X33" s="14"/>
    </row>
    <row r="34" spans="1:24" ht="20.25" customHeight="1" thickBot="1" x14ac:dyDescent="0.3">
      <c r="A34" s="20" t="s">
        <v>12</v>
      </c>
      <c r="B34" s="43"/>
      <c r="C34" s="45"/>
      <c r="D34" s="47"/>
      <c r="E34" s="49"/>
      <c r="F34" s="33">
        <v>4039.33</v>
      </c>
      <c r="G34" s="33"/>
      <c r="H34" s="33">
        <v>2372.31</v>
      </c>
      <c r="I34" s="34">
        <v>6411.64</v>
      </c>
      <c r="J34" s="41" t="s">
        <v>18</v>
      </c>
      <c r="K34" s="51"/>
      <c r="L34" s="22"/>
      <c r="M34" s="13"/>
      <c r="N34" s="13"/>
      <c r="O34" s="13"/>
      <c r="P34" s="13"/>
      <c r="Q34" s="14"/>
      <c r="R34" s="14"/>
      <c r="S34" s="14"/>
      <c r="T34" s="14">
        <f>VLOOKUP(A34,[1]TO!D$3:F$75,3,FALSE)</f>
        <v>15</v>
      </c>
      <c r="U34" s="15" t="str">
        <f>IF(OR(COUNT(MID(A34,1,2))=1,COUNT(MID(A34,1,2))=2),MID(A34,1,2),MID(A34,1,1))</f>
        <v>4</v>
      </c>
      <c r="V34" s="16">
        <v>42905</v>
      </c>
      <c r="W34" s="14">
        <v>0</v>
      </c>
      <c r="X34" s="14">
        <v>0</v>
      </c>
    </row>
  </sheetData>
  <mergeCells count="62">
    <mergeCell ref="B17:B18"/>
    <mergeCell ref="C17:C18"/>
    <mergeCell ref="D17:D18"/>
    <mergeCell ref="E17:E18"/>
    <mergeCell ref="K17:K18"/>
    <mergeCell ref="B19:B20"/>
    <mergeCell ref="C19:C20"/>
    <mergeCell ref="D19:D20"/>
    <mergeCell ref="E19:E20"/>
    <mergeCell ref="K19:K20"/>
    <mergeCell ref="K15:K16"/>
    <mergeCell ref="B13:B14"/>
    <mergeCell ref="C13:C14"/>
    <mergeCell ref="D13:D14"/>
    <mergeCell ref="E13:E14"/>
    <mergeCell ref="K13:K14"/>
    <mergeCell ref="C1:G5"/>
    <mergeCell ref="B15:B16"/>
    <mergeCell ref="C15:C16"/>
    <mergeCell ref="D15:D16"/>
    <mergeCell ref="E15:E16"/>
    <mergeCell ref="J10:K10"/>
    <mergeCell ref="B11:B12"/>
    <mergeCell ref="C11:C12"/>
    <mergeCell ref="D11:D12"/>
    <mergeCell ref="E11:E12"/>
    <mergeCell ref="K11:K12"/>
    <mergeCell ref="B21:B22"/>
    <mergeCell ref="C21:C22"/>
    <mergeCell ref="D21:D22"/>
    <mergeCell ref="E21:E22"/>
    <mergeCell ref="K21:K22"/>
    <mergeCell ref="B23:B24"/>
    <mergeCell ref="C23:C24"/>
    <mergeCell ref="D23:D24"/>
    <mergeCell ref="E23:E24"/>
    <mergeCell ref="K23:K24"/>
    <mergeCell ref="B25:B26"/>
    <mergeCell ref="C25:C26"/>
    <mergeCell ref="D25:D26"/>
    <mergeCell ref="E25:E26"/>
    <mergeCell ref="K25:K26"/>
    <mergeCell ref="B27:B28"/>
    <mergeCell ref="C27:C28"/>
    <mergeCell ref="D27:D28"/>
    <mergeCell ref="E27:E28"/>
    <mergeCell ref="K27:K28"/>
    <mergeCell ref="B29:B30"/>
    <mergeCell ref="C29:C30"/>
    <mergeCell ref="D29:D30"/>
    <mergeCell ref="E29:E30"/>
    <mergeCell ref="K29:K30"/>
    <mergeCell ref="B31:B32"/>
    <mergeCell ref="C31:C32"/>
    <mergeCell ref="D31:D32"/>
    <mergeCell ref="E31:E32"/>
    <mergeCell ref="K31:K32"/>
    <mergeCell ref="B33:B34"/>
    <mergeCell ref="C33:C34"/>
    <mergeCell ref="D33:D34"/>
    <mergeCell ref="E33:E34"/>
    <mergeCell ref="K33:K34"/>
  </mergeCells>
  <conditionalFormatting sqref="X12:X20">
    <cfRule type="cellIs" dxfId="2" priority="3" operator="between">
      <formula>2</formula>
      <formula>100</formula>
    </cfRule>
  </conditionalFormatting>
  <conditionalFormatting sqref="X22:X28">
    <cfRule type="cellIs" dxfId="1" priority="2" operator="between">
      <formula>2</formula>
      <formula>100</formula>
    </cfRule>
  </conditionalFormatting>
  <conditionalFormatting sqref="X29:X34">
    <cfRule type="cellIs" dxfId="0" priority="1" operator="between">
      <formula>2</formula>
      <formula>100</formula>
    </cfRule>
  </conditionalFormatting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headerFooter>
    <oddFooter>&amp;LAnnexe 2-Arr n° POC/2017/220901&amp;C&amp;P/&amp;N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Arrêté_FEADER_déprog_reprog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cp:lastPrinted>2017-09-18T09:48:07Z</cp:lastPrinted>
  <dcterms:created xsi:type="dcterms:W3CDTF">2017-06-22T10:15:00Z</dcterms:created>
  <dcterms:modified xsi:type="dcterms:W3CDTF">2017-09-18T09:53:04Z</dcterms:modified>
</cp:coreProperties>
</file>