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Operationnel\2014-2020\07_Comites\072_Instances_Selection\IS_20170922_FEADER\FEADER\Arrêtés\Arr POC-2017-09-22\"/>
    </mc:Choice>
  </mc:AlternateContent>
  <bookViews>
    <workbookView xWindow="0" yWindow="0" windowWidth="28800" windowHeight="10845"/>
  </bookViews>
  <sheets>
    <sheet name="Annexe 1-Arr n°POC 2017 220901" sheetId="1" r:id="rId1"/>
  </sheets>
  <externalReferences>
    <externalReference r:id="rId2"/>
  </externalReferences>
  <definedNames>
    <definedName name="Date_consu_fin">#REF!</definedName>
    <definedName name="_xlnm.Print_Titles" localSheetId="0">'Annexe 1-Arr n°POC 2017 220901'!$8:$8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G37" i="1"/>
  <c r="F37" i="1"/>
  <c r="E37" i="1"/>
  <c r="T34" i="1"/>
  <c r="S34" i="1"/>
  <c r="H34" i="1"/>
  <c r="T33" i="1"/>
  <c r="S33" i="1"/>
  <c r="H33" i="1"/>
  <c r="T32" i="1"/>
  <c r="S32" i="1"/>
  <c r="H32" i="1"/>
  <c r="T31" i="1"/>
  <c r="S31" i="1"/>
  <c r="H31" i="1"/>
  <c r="T30" i="1"/>
  <c r="S30" i="1"/>
  <c r="H30" i="1"/>
  <c r="C30" i="1"/>
  <c r="T29" i="1"/>
  <c r="S29" i="1"/>
  <c r="H29" i="1"/>
  <c r="C29" i="1"/>
  <c r="T28" i="1"/>
  <c r="S28" i="1"/>
  <c r="H28" i="1"/>
  <c r="C28" i="1"/>
  <c r="T27" i="1"/>
  <c r="S27" i="1"/>
  <c r="H27" i="1"/>
  <c r="C27" i="1"/>
  <c r="T26" i="1"/>
  <c r="S26" i="1"/>
  <c r="H26" i="1"/>
  <c r="C26" i="1"/>
  <c r="T25" i="1"/>
  <c r="S25" i="1"/>
  <c r="H25" i="1"/>
  <c r="C25" i="1"/>
  <c r="T24" i="1"/>
  <c r="S24" i="1"/>
  <c r="H24" i="1"/>
  <c r="C24" i="1"/>
  <c r="T23" i="1"/>
  <c r="S23" i="1"/>
  <c r="H23" i="1"/>
  <c r="C23" i="1"/>
  <c r="T22" i="1"/>
  <c r="S22" i="1"/>
  <c r="H22" i="1"/>
  <c r="C22" i="1"/>
  <c r="T21" i="1"/>
  <c r="S21" i="1"/>
  <c r="H21" i="1"/>
  <c r="C21" i="1"/>
  <c r="T20" i="1"/>
  <c r="S20" i="1"/>
  <c r="H20" i="1"/>
  <c r="C20" i="1"/>
  <c r="T19" i="1"/>
  <c r="S19" i="1"/>
  <c r="H19" i="1"/>
  <c r="C19" i="1"/>
  <c r="T18" i="1"/>
  <c r="S18" i="1"/>
  <c r="H18" i="1"/>
  <c r="C18" i="1"/>
  <c r="T17" i="1"/>
  <c r="S17" i="1"/>
  <c r="H17" i="1"/>
  <c r="C17" i="1"/>
  <c r="T16" i="1"/>
  <c r="S16" i="1"/>
  <c r="H16" i="1"/>
  <c r="C16" i="1"/>
  <c r="T15" i="1"/>
  <c r="S15" i="1"/>
  <c r="H15" i="1"/>
  <c r="C15" i="1"/>
  <c r="T14" i="1"/>
  <c r="S14" i="1"/>
  <c r="H14" i="1"/>
  <c r="C14" i="1"/>
  <c r="T13" i="1"/>
  <c r="S13" i="1"/>
  <c r="H13" i="1"/>
  <c r="C13" i="1"/>
  <c r="T12" i="1"/>
  <c r="S12" i="1"/>
  <c r="H12" i="1"/>
  <c r="C12" i="1"/>
  <c r="T11" i="1"/>
  <c r="S11" i="1"/>
  <c r="H11" i="1"/>
  <c r="C11" i="1"/>
  <c r="T10" i="1"/>
  <c r="S10" i="1"/>
  <c r="H10" i="1"/>
  <c r="C10" i="1"/>
  <c r="T9" i="1"/>
  <c r="S9" i="1"/>
  <c r="H9" i="1"/>
  <c r="C9" i="1"/>
  <c r="H37" i="1"/>
</calcChain>
</file>

<file path=xl/sharedStrings.xml><?xml version="1.0" encoding="utf-8"?>
<sst xmlns="http://schemas.openxmlformats.org/spreadsheetml/2006/main" count="119" uniqueCount="72">
  <si>
    <r>
      <t>ANNEXE 1 A L'ARRETE n° POC/2017/220901 PORTANT ATTRIBUTION D'AIDE EUROPEENNE</t>
    </r>
    <r>
      <rPr>
        <sz val="12"/>
        <color theme="1"/>
        <rFont val="Calibri"/>
        <family val="2"/>
        <scheme val="minor"/>
      </rPr>
      <t xml:space="preserve"> </t>
    </r>
    <r>
      <rPr>
        <sz val="18"/>
        <color theme="1"/>
        <rFont val="Calibri"/>
        <family val="2"/>
        <scheme val="minor"/>
      </rPr>
      <t>(FEADER) Programme de développement rural - Poitou-Charentes pour la période de programmation 2014-2020</t>
    </r>
  </si>
  <si>
    <t>Bénéficiaire</t>
  </si>
  <si>
    <t xml:space="preserve">Intitulé de l'opération </t>
  </si>
  <si>
    <t>Descriptif Projet</t>
  </si>
  <si>
    <t>Localisation</t>
  </si>
  <si>
    <t>Montant aide FEADER</t>
  </si>
  <si>
    <t xml:space="preserve">Montant aide Région </t>
  </si>
  <si>
    <t>Montant aide autre financeurs</t>
  </si>
  <si>
    <t xml:space="preserve">Total aide publique </t>
  </si>
  <si>
    <t>4.2.2</t>
  </si>
  <si>
    <t>Milco</t>
  </si>
  <si>
    <t>Acquisition de nouveaux équipements pour doubler la production et réaménagement du système froid.</t>
  </si>
  <si>
    <t>17400 - La Vergne</t>
  </si>
  <si>
    <t>Brasserie de Bellefois</t>
  </si>
  <si>
    <t>Aménagement d’un atelier de conditionnement automatisé en fûts recyclables et bouteilles verre.</t>
  </si>
  <si>
    <t>86170 - Neuville-de-Poitou</t>
  </si>
  <si>
    <t>6.1.1</t>
  </si>
  <si>
    <t>JOUTEUX ANNE</t>
  </si>
  <si>
    <t>Installation à titre individuelle en maraîchage biologique avec vente directe</t>
  </si>
  <si>
    <t>86420 – Monts-sur-Guesnes</t>
  </si>
  <si>
    <t>BOUIN Gwladys</t>
  </si>
  <si>
    <t>ITP en zone défavorisée. Céréales. Investissements retenus : 284 160€</t>
  </si>
  <si>
    <t>17170 - Courcon</t>
  </si>
  <si>
    <t>GUIBERTEAU Guillaume</t>
  </si>
  <si>
    <t>ITP en zone plaine. Céréales et vignes. Investissements retenus: 135 050€</t>
  </si>
  <si>
    <t>17770 - La Frediere</t>
  </si>
  <si>
    <t>7.6.5</t>
  </si>
  <si>
    <t>Groupe Ornithologique des Deux-Sèvres</t>
  </si>
  <si>
    <t>Animation et Contractualisation PC_BRIC</t>
  </si>
  <si>
    <t>79000 - Niort</t>
  </si>
  <si>
    <t>Animation et Contractualisation PC_NISO</t>
  </si>
  <si>
    <t>Animation et Contractualisation PAEC PC_NINO</t>
  </si>
  <si>
    <t>Animation et Contractualisation PC_SENA</t>
  </si>
  <si>
    <t>Animation et Contractualisation PC_SEVT</t>
  </si>
  <si>
    <t>APEM -CPIE</t>
  </si>
  <si>
    <t>Chambre d'Agriculture de la Charente</t>
  </si>
  <si>
    <t>Animation et Contractualisation PC_BAGO PC_CHAM CHAV COTU VACA PC_VILF</t>
  </si>
  <si>
    <t>16000 - Angouleme</t>
  </si>
  <si>
    <t>Chambre d'Agriculture de la Charente-Maritime</t>
  </si>
  <si>
    <t xml:space="preserve">Animation et Contractualisation PC_MACH </t>
  </si>
  <si>
    <t>17000 - La Rochelle</t>
  </si>
  <si>
    <t xml:space="preserve">Animation et Contractualisation PC_MASA </t>
  </si>
  <si>
    <t>Animation et Contractualisation PC_NEBR</t>
  </si>
  <si>
    <t>Chambre d'Agriculture de la Vienne</t>
  </si>
  <si>
    <t xml:space="preserve">Animation PC_ANGA MINE MONT MOUL PLAB </t>
  </si>
  <si>
    <t>86000 - Poitiers</t>
  </si>
  <si>
    <t xml:space="preserve">Animation PC_VIAV </t>
  </si>
  <si>
    <t>CREN Poitou-Charentes</t>
  </si>
  <si>
    <t xml:space="preserve">Animation Contractualisation PC_COTU </t>
  </si>
  <si>
    <t>Ligue pour la Protection des Oiseaux 86</t>
  </si>
  <si>
    <t>Animation Contractualisation PC_MINE MONT MOUL PLAB</t>
  </si>
  <si>
    <t>Ligue pour la Protection des Oiseaux 17</t>
  </si>
  <si>
    <t>Animation Contractualisation PC_CHAM CHAV VACA</t>
  </si>
  <si>
    <t>SIAH de l'Autize et de l'Egray</t>
  </si>
  <si>
    <t>Contractualisation PC_GATI</t>
  </si>
  <si>
    <t>CEBC-CNRS</t>
  </si>
  <si>
    <t>Animation PC_PVNS</t>
  </si>
  <si>
    <t>CONS REG ESPACES NATURELS POITOU CHARENTES</t>
  </si>
  <si>
    <t xml:space="preserve"> Contrats NATURA 2000 ni agricole ni forestier</t>
  </si>
  <si>
    <t>Chantier d’entretien de pelouse par gyrobroyage ou débroussaillage léger et entretien de haies</t>
  </si>
  <si>
    <t>79800 - Pamproux</t>
  </si>
  <si>
    <t>Commune d'Argentonnay</t>
  </si>
  <si>
    <t>Entretien extensif des coteaux de Hautibus</t>
  </si>
  <si>
    <t>79150 - Argentonnay</t>
  </si>
  <si>
    <t>Agglomération du Bocage Bressuirais</t>
  </si>
  <si>
    <t>Restauration et entretien du site « Coteau Girard »</t>
  </si>
  <si>
    <t>79290 - Val en Vignes</t>
  </si>
  <si>
    <t>Commune de Val en Vignes</t>
  </si>
  <si>
    <t>Entretien extensif des coteaux du site les Eboulis</t>
  </si>
  <si>
    <t>79291 - Val en Vignes</t>
  </si>
  <si>
    <t>Nombre de dossiers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</si>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</sst>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€&quot;* #,##0.00_);_(&quot;€&quot;* \(#,##0.00\);_(&quot;€&quot;* &quot;-&quot;??_);_(@_)"/>
    <numFmt numFmtId="165" formatCode="#,##0.00\ &quot;€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indexed="64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indexed="64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indexed="64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wrapText="1"/>
    </xf>
    <xf numFmtId="164" fontId="0" fillId="0" borderId="0" xfId="0" applyNumberForma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NumberFormat="1" applyFont="1" applyBorder="1" applyAlignment="1">
      <alignment wrapText="1"/>
    </xf>
    <xf numFmtId="14" fontId="0" fillId="0" borderId="2" xfId="0" applyNumberFormat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6" fillId="0" borderId="13" xfId="0" applyNumberFormat="1" applyFont="1" applyFill="1" applyBorder="1" applyAlignment="1">
      <alignment horizontal="left" vertical="center" wrapText="1"/>
    </xf>
    <xf numFmtId="14" fontId="4" fillId="2" borderId="1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14" fontId="5" fillId="2" borderId="12" xfId="0" applyNumberFormat="1" applyFont="1" applyFill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/>
    </xf>
    <xf numFmtId="14" fontId="5" fillId="2" borderId="6" xfId="0" applyNumberFormat="1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1" fillId="0" borderId="0" xfId="0" applyFont="1"/>
    <xf numFmtId="165" fontId="1" fillId="0" borderId="0" xfId="0" applyNumberFormat="1" applyFont="1" applyAlignment="1">
      <alignment wrapText="1"/>
    </xf>
    <xf numFmtId="14" fontId="5" fillId="2" borderId="16" xfId="0" applyNumberFormat="1" applyFont="1" applyFill="1" applyBorder="1" applyAlignment="1">
      <alignment horizontal="center" vertical="center"/>
    </xf>
    <xf numFmtId="14" fontId="5" fillId="2" borderId="17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8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indexed="41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</font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41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</font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41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</font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41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</font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 patternType="solid">
          <fgColor theme="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1</xdr:row>
      <xdr:rowOff>152400</xdr:rowOff>
    </xdr:from>
    <xdr:to>
      <xdr:col>1</xdr:col>
      <xdr:colOff>2219325</xdr:colOff>
      <xdr:row>5</xdr:row>
      <xdr:rowOff>216958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52425"/>
          <a:ext cx="2019300" cy="864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382058</xdr:colOff>
      <xdr:row>2</xdr:row>
      <xdr:rowOff>45509</xdr:rowOff>
    </xdr:from>
    <xdr:to>
      <xdr:col>2</xdr:col>
      <xdr:colOff>1334558</xdr:colOff>
      <xdr:row>5</xdr:row>
      <xdr:rowOff>176742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9983" y="445559"/>
          <a:ext cx="952500" cy="7313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perationnel/2014-2020/06_Tbx_Suivi/01_Suivi%20_dossiers/BD_FEADER/BD_FEADER_PC_V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_FEADER"/>
      <sheetName val="ICP"/>
      <sheetName val="CR-ICP"/>
      <sheetName val="Publipostage"/>
      <sheetName val="Arrêté_FEADER_programmation"/>
      <sheetName val="TO"/>
      <sheetName val="Arrêté_FEADER_déprog_reprog"/>
      <sheetName val="Annexe"/>
    </sheetNames>
    <sheetDataSet>
      <sheetData sheetId="0"/>
      <sheetData sheetId="1"/>
      <sheetData sheetId="2"/>
      <sheetData sheetId="3"/>
      <sheetData sheetId="4"/>
      <sheetData sheetId="5">
        <row r="3">
          <cell r="D3">
            <v>1</v>
          </cell>
          <cell r="E3" t="str">
            <v>Transferts de connaissances et actions d'information</v>
          </cell>
          <cell r="F3">
            <v>1</v>
          </cell>
        </row>
        <row r="4">
          <cell r="D4" t="str">
            <v>1.1.1</v>
          </cell>
          <cell r="E4" t="str">
            <v>Formation professionnelle et acquisition de compétences</v>
          </cell>
          <cell r="F4">
            <v>2</v>
          </cell>
        </row>
        <row r="5">
          <cell r="D5" t="str">
            <v>1.2.1</v>
          </cell>
          <cell r="E5" t="str">
            <v>Activités de démonstration et d’information</v>
          </cell>
          <cell r="F5">
            <v>3</v>
          </cell>
        </row>
        <row r="6">
          <cell r="D6" t="str">
            <v xml:space="preserve">1.2.2 </v>
          </cell>
          <cell r="E6" t="str">
            <v>Actions d'information</v>
          </cell>
          <cell r="F6">
            <v>4</v>
          </cell>
        </row>
        <row r="7">
          <cell r="D7">
            <v>2</v>
          </cell>
          <cell r="E7" t="str">
            <v>Services de conseil</v>
          </cell>
          <cell r="F7">
            <v>5</v>
          </cell>
        </row>
        <row r="8">
          <cell r="D8" t="str">
            <v>2.1.1</v>
          </cell>
          <cell r="E8" t="str">
            <v>Conseil pour le développement technique, économique, environnemental et social des exploitations agricoles</v>
          </cell>
          <cell r="F8">
            <v>6</v>
          </cell>
        </row>
        <row r="9">
          <cell r="D9">
            <v>3</v>
          </cell>
          <cell r="E9" t="str">
            <v>Systèmes de qualité applicables aux produits agricoles et aux denrées alimentaires</v>
          </cell>
          <cell r="F9">
            <v>7</v>
          </cell>
        </row>
        <row r="10">
          <cell r="D10" t="str">
            <v>3.1.1</v>
          </cell>
          <cell r="E10" t="str">
            <v>Favoriser les nouvelles participations des agriculteurs aux systèmes de qualité</v>
          </cell>
          <cell r="F10">
            <v>8</v>
          </cell>
        </row>
        <row r="11">
          <cell r="D11" t="str">
            <v>3.2.1</v>
          </cell>
          <cell r="E11" t="str">
            <v>Opérations d'information et de promotion des produits sous signe d'identification de la qualité et de l'origine</v>
          </cell>
          <cell r="F11">
            <v>9</v>
          </cell>
        </row>
        <row r="12">
          <cell r="D12">
            <v>4</v>
          </cell>
          <cell r="E12" t="str">
            <v>Investissements physiques</v>
          </cell>
          <cell r="F12">
            <v>10</v>
          </cell>
        </row>
        <row r="13">
          <cell r="D13" t="str">
            <v>4.1.1</v>
          </cell>
          <cell r="E13" t="str">
            <v>Investissements pour la modernisation des élevages</v>
          </cell>
          <cell r="F13">
            <v>11</v>
          </cell>
        </row>
        <row r="14">
          <cell r="D14" t="str">
            <v>4.1.2</v>
          </cell>
          <cell r="E14" t="str">
            <v>Investissements pour les cultures spécialisées</v>
          </cell>
          <cell r="F14">
            <v>12</v>
          </cell>
        </row>
        <row r="15">
          <cell r="D15" t="str">
            <v>4.1.3</v>
          </cell>
          <cell r="E15" t="str">
            <v>Plan végétal environnement</v>
          </cell>
          <cell r="F15">
            <v>13</v>
          </cell>
        </row>
        <row r="16">
          <cell r="D16" t="str">
            <v>4.1.4</v>
          </cell>
          <cell r="E16" t="str">
            <v>Investissements matériels collectifs</v>
          </cell>
          <cell r="F16">
            <v>14</v>
          </cell>
        </row>
        <row r="17">
          <cell r="D17" t="str">
            <v>4.2.1</v>
          </cell>
          <cell r="E17" t="str">
            <v>Investissements pour la transformation et la commercialisation des produits par les agriculteurs</v>
          </cell>
          <cell r="F17">
            <v>15</v>
          </cell>
        </row>
        <row r="18">
          <cell r="D18" t="str">
            <v>4.2.2</v>
          </cell>
          <cell r="E18" t="str">
            <v>Investissements pour la transformation/commercialisation de produits agricoles dans l'industrie agro-alimentaire</v>
          </cell>
          <cell r="F18">
            <v>16</v>
          </cell>
        </row>
        <row r="19">
          <cell r="D19" t="str">
            <v>4.3.1</v>
          </cell>
          <cell r="E19" t="str">
            <v>Investissements d’hydraulique agricole liés à la substitution des prélèvements d’eau dans les milieux aquatiques</v>
          </cell>
          <cell r="F19">
            <v>17</v>
          </cell>
        </row>
        <row r="20">
          <cell r="D20" t="str">
            <v>4.3.2</v>
          </cell>
          <cell r="E20" t="str">
            <v>Investissements pour l'accès aux ressources forestières</v>
          </cell>
          <cell r="F20">
            <v>18</v>
          </cell>
        </row>
        <row r="21">
          <cell r="D21" t="str">
            <v>4.4.1</v>
          </cell>
          <cell r="E21" t="str">
            <v>Investissements pour la mise en place ou la restauration d'infrastructures agro-écologiques</v>
          </cell>
          <cell r="F21">
            <v>19</v>
          </cell>
        </row>
        <row r="22">
          <cell r="D22">
            <v>6</v>
          </cell>
          <cell r="E22" t="str">
            <v>Développement des exploitations agricoles et des entreprises</v>
          </cell>
          <cell r="F22">
            <v>20</v>
          </cell>
        </row>
        <row r="23">
          <cell r="D23" t="str">
            <v>6.1.1</v>
          </cell>
          <cell r="E23" t="str">
            <v>DJA</v>
          </cell>
          <cell r="F23">
            <v>21</v>
          </cell>
        </row>
        <row r="24">
          <cell r="D24" t="str">
            <v>6.1.2</v>
          </cell>
          <cell r="E24" t="str">
            <v>Prêts bonifiés JA</v>
          </cell>
          <cell r="F24">
            <v>22</v>
          </cell>
        </row>
        <row r="25">
          <cell r="D25" t="str">
            <v>6.4.1</v>
          </cell>
          <cell r="E25" t="str">
            <v>Investissements dans des activités non agricoles par des porteurs de projets non agriculteurs</v>
          </cell>
          <cell r="F25">
            <v>23</v>
          </cell>
        </row>
        <row r="26">
          <cell r="D26" t="str">
            <v>6.4.2</v>
          </cell>
          <cell r="E26" t="str">
            <v>Investissements en agritourisme et centres équestres portés par les agriculteurs ou les membres d'un ménage agricole</v>
          </cell>
          <cell r="F26">
            <v>24</v>
          </cell>
        </row>
        <row r="27">
          <cell r="D27" t="str">
            <v>6.4.3</v>
          </cell>
          <cell r="E27" t="str">
            <v>Investissements pour le développement d'hébergements touristiques par des porteurs de projets non agriculteurs</v>
          </cell>
          <cell r="F27">
            <v>25</v>
          </cell>
        </row>
        <row r="28">
          <cell r="D28">
            <v>7</v>
          </cell>
          <cell r="E28" t="str">
            <v>Services de base et rénovation des villages dans les zones rurales</v>
          </cell>
          <cell r="F28">
            <v>26</v>
          </cell>
        </row>
        <row r="29">
          <cell r="D29" t="str">
            <v>7.1.1</v>
          </cell>
          <cell r="E29" t="str">
            <v>Etablissement et révision des plans de gestion liés aux sites NATURA 2000</v>
          </cell>
          <cell r="F29">
            <v>27</v>
          </cell>
        </row>
        <row r="30">
          <cell r="D30" t="str">
            <v xml:space="preserve">7.3.1 </v>
          </cell>
          <cell r="E30" t="str">
            <v>Investissements dans les infrastructures de haut débit pour l'accès des espaces ruraux</v>
          </cell>
          <cell r="F30">
            <v>28</v>
          </cell>
        </row>
        <row r="31">
          <cell r="D31" t="str">
            <v>7.4.1</v>
          </cell>
          <cell r="E31" t="str">
            <v>Développement des services de base pour la population rurale</v>
          </cell>
          <cell r="F31">
            <v>29</v>
          </cell>
        </row>
        <row r="32">
          <cell r="D32" t="str">
            <v>7.5.1</v>
          </cell>
          <cell r="E32" t="str">
            <v>Investissements à l'usage du public dans les infrastructures récréatives et touristiques</v>
          </cell>
          <cell r="F32">
            <v>30</v>
          </cell>
        </row>
        <row r="33">
          <cell r="D33" t="str">
            <v>7.6.1</v>
          </cell>
          <cell r="E33" t="str">
            <v>Animation NATURA 2000</v>
          </cell>
          <cell r="F33">
            <v>31</v>
          </cell>
        </row>
        <row r="34">
          <cell r="D34" t="str">
            <v>7.6.2</v>
          </cell>
          <cell r="E34" t="str">
            <v xml:space="preserve"> Contrats NATURA 2000 ni agricole ni forestier</v>
          </cell>
          <cell r="F34">
            <v>32</v>
          </cell>
        </row>
        <row r="35">
          <cell r="D35" t="str">
            <v>7.6.3</v>
          </cell>
          <cell r="E35" t="str">
            <v>Contrats Natura 2000 en forêt</v>
          </cell>
          <cell r="F35">
            <v>33</v>
          </cell>
        </row>
        <row r="36">
          <cell r="D36" t="str">
            <v>7.6.4</v>
          </cell>
          <cell r="E36" t="str">
            <v>Préservation et réhabilitation du petit patrimoine bâti</v>
          </cell>
          <cell r="F36">
            <v>34</v>
          </cell>
        </row>
        <row r="37">
          <cell r="D37" t="str">
            <v>7.6.5</v>
          </cell>
          <cell r="E37" t="str">
            <v>Animation pour la mise en place des MAEC et le développement de l'Agriculture Biologique</v>
          </cell>
          <cell r="F37">
            <v>35</v>
          </cell>
        </row>
        <row r="38">
          <cell r="D38">
            <v>8</v>
          </cell>
          <cell r="E38" t="str">
            <v>Investissements dans le développement des zones forestières et amélioration de la viabilité des forêts</v>
          </cell>
          <cell r="F38">
            <v>36</v>
          </cell>
        </row>
        <row r="39">
          <cell r="D39" t="str">
            <v>8.1.1</v>
          </cell>
          <cell r="E39" t="str">
            <v>Création de surfaces boisées</v>
          </cell>
          <cell r="F39">
            <v>37</v>
          </cell>
        </row>
        <row r="40">
          <cell r="D40" t="str">
            <v>8.2.1</v>
          </cell>
          <cell r="E40" t="str">
            <v xml:space="preserve"> Mise en place de systèmes agroforestiers</v>
          </cell>
          <cell r="F40">
            <v>38</v>
          </cell>
        </row>
        <row r="41">
          <cell r="D41" t="str">
            <v>8.3.1</v>
          </cell>
          <cell r="E41" t="str">
            <v>Prévention des dommages causés aux forêts</v>
          </cell>
          <cell r="F41">
            <v>39</v>
          </cell>
        </row>
        <row r="42">
          <cell r="D42" t="str">
            <v>8.4.1</v>
          </cell>
          <cell r="E42" t="str">
            <v>Restauration des dommages causés aux forêts</v>
          </cell>
          <cell r="F42">
            <v>40</v>
          </cell>
        </row>
        <row r="43">
          <cell r="D43" t="str">
            <v>8.5.1</v>
          </cell>
          <cell r="E43" t="str">
            <v>Investissements améliorant la résilience et la valeur environnementale des écosystèmes forestiers</v>
          </cell>
          <cell r="F43">
            <v>41</v>
          </cell>
        </row>
        <row r="44">
          <cell r="D44" t="str">
            <v>8.6.1</v>
          </cell>
          <cell r="E44" t="str">
            <v>Aide à l'équipement des entreprises d'exploitation forestière</v>
          </cell>
          <cell r="F44">
            <v>42</v>
          </cell>
        </row>
        <row r="45">
          <cell r="D45">
            <v>10</v>
          </cell>
          <cell r="E45" t="str">
            <v>Agroenvironnement - Climat</v>
          </cell>
          <cell r="F45">
            <v>43</v>
          </cell>
        </row>
        <row r="46">
          <cell r="D46">
            <v>11</v>
          </cell>
          <cell r="E46" t="str">
            <v>Agriculture biologique</v>
          </cell>
          <cell r="F46">
            <v>44</v>
          </cell>
        </row>
        <row r="47">
          <cell r="D47" t="str">
            <v>11.1.1</v>
          </cell>
          <cell r="E47" t="str">
            <v>Conversion à l'agriculture biologique</v>
          </cell>
          <cell r="F47">
            <v>45</v>
          </cell>
        </row>
        <row r="48">
          <cell r="D48" t="str">
            <v>11.2.2</v>
          </cell>
          <cell r="E48" t="str">
            <v>Maintien de l'agriculture biologique</v>
          </cell>
          <cell r="F48">
            <v>46</v>
          </cell>
        </row>
        <row r="49">
          <cell r="D49">
            <v>12</v>
          </cell>
          <cell r="E49" t="str">
            <v>Mesures spécifiques NATURA 2000 et Directive Cadre sur l'eau</v>
          </cell>
          <cell r="F49">
            <v>47</v>
          </cell>
        </row>
        <row r="50">
          <cell r="D50" t="str">
            <v>12.1</v>
          </cell>
          <cell r="E50" t="str">
            <v>Paiement d'indemnités en faveur des zones agricoles Natura 2000</v>
          </cell>
          <cell r="F50">
            <v>48</v>
          </cell>
        </row>
        <row r="51">
          <cell r="D51" t="str">
            <v xml:space="preserve">12.3 </v>
          </cell>
          <cell r="E51" t="str">
            <v>Paiement d'indemnités en faveur des zones agricoles incluses dans les plans de gestion de district hydrographique</v>
          </cell>
          <cell r="F51">
            <v>49</v>
          </cell>
        </row>
        <row r="52">
          <cell r="D52">
            <v>13</v>
          </cell>
          <cell r="E52" t="str">
            <v>Paiement en faveur des zones soumises à des contraintes naturelles ou à d'autres contraintes spécifiques</v>
          </cell>
          <cell r="F52">
            <v>50</v>
          </cell>
        </row>
        <row r="53">
          <cell r="D53" t="str">
            <v>13.2.2</v>
          </cell>
          <cell r="E53" t="str">
            <v>Paiements compensatoires pour les zones visées à l'article 31.5</v>
          </cell>
          <cell r="F53">
            <v>51</v>
          </cell>
        </row>
        <row r="54">
          <cell r="D54">
            <v>16</v>
          </cell>
          <cell r="E54" t="str">
            <v>Coopération</v>
          </cell>
          <cell r="F54">
            <v>52</v>
          </cell>
        </row>
        <row r="55">
          <cell r="D55" t="str">
            <v>16.1.1</v>
          </cell>
          <cell r="E55" t="str">
            <v>Aide au fonctionnement des groupes opérationnels du PEI</v>
          </cell>
          <cell r="F55">
            <v>53</v>
          </cell>
        </row>
        <row r="56">
          <cell r="D56" t="str">
            <v>16.4.1</v>
          </cell>
          <cell r="E56" t="str">
            <v>Coopération pour le développement des circuits courts et des marchés locaux</v>
          </cell>
          <cell r="F56">
            <v>54</v>
          </cell>
        </row>
        <row r="57">
          <cell r="D57" t="str">
            <v>16.7.1</v>
          </cell>
          <cell r="E57" t="str">
            <v>Partenariats public-privé pour des stratégies locales de développement forestier</v>
          </cell>
          <cell r="F57">
            <v>55</v>
          </cell>
        </row>
        <row r="58">
          <cell r="D58">
            <v>19</v>
          </cell>
          <cell r="E58" t="str">
            <v>LEADER</v>
          </cell>
          <cell r="F58">
            <v>56</v>
          </cell>
        </row>
        <row r="59">
          <cell r="D59" t="str">
            <v>19.1.1</v>
          </cell>
          <cell r="E59" t="str">
            <v>Soutien préparatoire à la mise en place des SLD</v>
          </cell>
          <cell r="F59">
            <v>57</v>
          </cell>
        </row>
        <row r="60">
          <cell r="D60" t="str">
            <v>19.2.1</v>
          </cell>
          <cell r="E60" t="str">
            <v>Soutien à la mise en oeuvre d’opérations dans le cadre de la SLD</v>
          </cell>
          <cell r="F60">
            <v>58</v>
          </cell>
        </row>
        <row r="61">
          <cell r="D61" t="str">
            <v>19.3.1</v>
          </cell>
          <cell r="E61" t="str">
            <v>Soutien technique préparatoire aux projets de coopération</v>
          </cell>
          <cell r="F61">
            <v>59</v>
          </cell>
        </row>
        <row r="62">
          <cell r="D62" t="str">
            <v>19.4.1</v>
          </cell>
          <cell r="E62" t="str">
            <v>Soutien au fonctionnement et à l'animation des GAL</v>
          </cell>
          <cell r="F62">
            <v>60</v>
          </cell>
        </row>
        <row r="63">
          <cell r="D63">
            <v>20</v>
          </cell>
          <cell r="E63" t="str">
            <v>Assistance technique</v>
          </cell>
          <cell r="F63">
            <v>61</v>
          </cell>
        </row>
        <row r="64">
          <cell r="D64">
            <v>0</v>
          </cell>
          <cell r="F64">
            <v>62</v>
          </cell>
        </row>
        <row r="65">
          <cell r="F65">
            <v>63</v>
          </cell>
        </row>
        <row r="66">
          <cell r="F66">
            <v>64</v>
          </cell>
        </row>
        <row r="67">
          <cell r="F67">
            <v>65</v>
          </cell>
        </row>
        <row r="68">
          <cell r="F68">
            <v>66</v>
          </cell>
        </row>
        <row r="69">
          <cell r="F69">
            <v>67</v>
          </cell>
        </row>
        <row r="70">
          <cell r="F70">
            <v>68</v>
          </cell>
        </row>
        <row r="71">
          <cell r="F71">
            <v>69</v>
          </cell>
        </row>
        <row r="72">
          <cell r="F72">
            <v>70</v>
          </cell>
        </row>
        <row r="73">
          <cell r="F73">
            <v>71</v>
          </cell>
        </row>
        <row r="74">
          <cell r="F74">
            <v>72</v>
          </cell>
        </row>
        <row r="75">
          <cell r="F75">
            <v>73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V37"/>
  <sheetViews>
    <sheetView tabSelected="1" topLeftCell="B31" workbookViewId="0">
      <selection activeCell="E48" sqref="E48"/>
    </sheetView>
  </sheetViews>
  <sheetFormatPr baseColWidth="10" defaultColWidth="11.42578125" defaultRowHeight="15.75" x14ac:dyDescent="0.25"/>
  <cols>
    <col min="1" max="1" width="11.42578125" style="1" hidden="1" customWidth="1"/>
    <col min="2" max="2" width="36.7109375" style="1" customWidth="1"/>
    <col min="3" max="3" width="42.5703125" style="1" customWidth="1"/>
    <col min="4" max="9" width="36.7109375" style="1" customWidth="1"/>
    <col min="10" max="23" width="0" style="1" hidden="1" customWidth="1"/>
    <col min="24" max="16384" width="11.42578125" style="1"/>
  </cols>
  <sheetData>
    <row r="1" spans="1:22" ht="15.75" customHeight="1" x14ac:dyDescent="0.25">
      <c r="D1" s="27" t="s">
        <v>0</v>
      </c>
      <c r="E1" s="28"/>
      <c r="F1" s="28"/>
      <c r="G1" s="28"/>
    </row>
    <row r="2" spans="1:22" ht="15.75" customHeight="1" x14ac:dyDescent="0.25">
      <c r="B2" s="2"/>
      <c r="C2" s="2"/>
      <c r="D2" s="28"/>
      <c r="E2" s="28"/>
      <c r="F2" s="28"/>
      <c r="G2" s="28"/>
    </row>
    <row r="3" spans="1:22" ht="15.75" customHeight="1" x14ac:dyDescent="0.25">
      <c r="B3" s="2"/>
      <c r="C3" s="2"/>
      <c r="D3" s="28"/>
      <c r="E3" s="28"/>
      <c r="F3" s="28"/>
      <c r="G3" s="28"/>
    </row>
    <row r="4" spans="1:22" ht="15.75" customHeight="1" x14ac:dyDescent="0.25">
      <c r="B4" s="2"/>
      <c r="C4" s="2"/>
      <c r="D4" s="28"/>
      <c r="E4" s="28"/>
      <c r="F4" s="28"/>
      <c r="G4" s="28"/>
    </row>
    <row r="5" spans="1:22" ht="15.75" customHeight="1" x14ac:dyDescent="0.25">
      <c r="B5" s="2"/>
      <c r="C5" s="2"/>
      <c r="D5" s="28"/>
      <c r="E5" s="28"/>
      <c r="F5" s="28"/>
      <c r="G5" s="28"/>
    </row>
    <row r="6" spans="1:22" ht="20.25" customHeight="1" x14ac:dyDescent="0.25"/>
    <row r="7" spans="1:22" ht="16.5" thickBot="1" x14ac:dyDescent="0.3"/>
    <row r="8" spans="1:22" ht="28.5" customHeight="1" thickTop="1" thickBot="1" x14ac:dyDescent="0.3">
      <c r="B8" s="15" t="s">
        <v>1</v>
      </c>
      <c r="C8" s="18" t="s">
        <v>2</v>
      </c>
      <c r="D8" s="19" t="s">
        <v>3</v>
      </c>
      <c r="E8" s="19" t="s">
        <v>4</v>
      </c>
      <c r="F8" s="19" t="s">
        <v>5</v>
      </c>
      <c r="G8" s="19" t="s">
        <v>6</v>
      </c>
      <c r="H8" s="19" t="s">
        <v>7</v>
      </c>
      <c r="I8" s="20" t="s">
        <v>8</v>
      </c>
    </row>
    <row r="9" spans="1:22" ht="63.75" thickTop="1" x14ac:dyDescent="0.25">
      <c r="A9" s="16" t="s">
        <v>9</v>
      </c>
      <c r="B9" s="10" t="s">
        <v>10</v>
      </c>
      <c r="C9" s="12" t="str">
        <f>IF(A9="","",VLOOKUP(A9,[1]TO!$D$1:$E$70,2,FALSE))</f>
        <v>Investissements pour la transformation/commercialisation de produits agricoles dans l'industrie agro-alimentaire</v>
      </c>
      <c r="D9" s="3" t="s">
        <v>11</v>
      </c>
      <c r="E9" s="3" t="s">
        <v>12</v>
      </c>
      <c r="F9" s="29">
        <v>35719</v>
      </c>
      <c r="G9" s="29">
        <v>20980</v>
      </c>
      <c r="H9" s="29">
        <f t="shared" ref="H9:H34" si="0">I9-(F9+G9)</f>
        <v>0</v>
      </c>
      <c r="I9" s="30">
        <v>56699</v>
      </c>
      <c r="J9" s="9"/>
      <c r="K9" s="4"/>
      <c r="L9" s="4"/>
      <c r="M9" s="4"/>
      <c r="N9" s="5"/>
      <c r="O9" s="4"/>
      <c r="P9" s="4"/>
      <c r="Q9" s="4"/>
      <c r="R9" s="4"/>
      <c r="S9" s="6">
        <f>VLOOKUP(A9,[1]TO!D$3:F$75,3,FALSE)</f>
        <v>16</v>
      </c>
      <c r="T9" s="7" t="str">
        <f t="shared" ref="T9:T13" si="1">IF(OR(COUNT(MID(A9,1,2))=1,COUNT(MID(A9,1,2))=2),MID(A9,1,2),MID(A9,1,1))</f>
        <v>4</v>
      </c>
      <c r="U9" s="8">
        <v>1</v>
      </c>
      <c r="V9" s="8">
        <v>0</v>
      </c>
    </row>
    <row r="10" spans="1:22" ht="63" x14ac:dyDescent="0.25">
      <c r="A10" s="16" t="s">
        <v>9</v>
      </c>
      <c r="B10" s="10" t="s">
        <v>13</v>
      </c>
      <c r="C10" s="12" t="str">
        <f>IF(A10="","",VLOOKUP(A10,[1]TO!$D$1:$E$70,2,FALSE))</f>
        <v>Investissements pour la transformation/commercialisation de produits agricoles dans l'industrie agro-alimentaire</v>
      </c>
      <c r="D10" s="3" t="s">
        <v>14</v>
      </c>
      <c r="E10" s="3" t="s">
        <v>15</v>
      </c>
      <c r="F10" s="29">
        <v>72739.83</v>
      </c>
      <c r="G10" s="29">
        <v>42720.21</v>
      </c>
      <c r="H10" s="29">
        <f t="shared" si="0"/>
        <v>0</v>
      </c>
      <c r="I10" s="30">
        <v>115460.04000000001</v>
      </c>
      <c r="J10" s="9"/>
      <c r="K10" s="4"/>
      <c r="L10" s="4"/>
      <c r="M10" s="4"/>
      <c r="N10" s="5"/>
      <c r="O10" s="4"/>
      <c r="P10" s="4"/>
      <c r="Q10" s="4"/>
      <c r="R10" s="4"/>
      <c r="S10" s="6">
        <f>VLOOKUP(A10,[1]TO!D$3:F$75,3,FALSE)</f>
        <v>16</v>
      </c>
      <c r="T10" s="7" t="str">
        <f t="shared" si="1"/>
        <v>4</v>
      </c>
      <c r="U10" s="8">
        <v>1</v>
      </c>
      <c r="V10" s="8">
        <v>0</v>
      </c>
    </row>
    <row r="11" spans="1:22" ht="47.25" x14ac:dyDescent="0.25">
      <c r="A11" s="16" t="s">
        <v>16</v>
      </c>
      <c r="B11" s="10" t="s">
        <v>17</v>
      </c>
      <c r="C11" s="12" t="str">
        <f>IF(A11="","",VLOOKUP(A11,[1]TO!$D$1:$E$70,2,FALSE))</f>
        <v>DJA</v>
      </c>
      <c r="D11" s="3" t="s">
        <v>18</v>
      </c>
      <c r="E11" s="3" t="s">
        <v>19</v>
      </c>
      <c r="F11" s="29">
        <v>14080</v>
      </c>
      <c r="G11" s="29"/>
      <c r="H11" s="29">
        <f t="shared" si="0"/>
        <v>3520</v>
      </c>
      <c r="I11" s="30">
        <v>17600</v>
      </c>
      <c r="J11" s="9"/>
      <c r="K11" s="4"/>
      <c r="L11" s="4"/>
      <c r="M11" s="4"/>
      <c r="N11" s="5"/>
      <c r="O11" s="4"/>
      <c r="P11" s="4"/>
      <c r="Q11" s="4"/>
      <c r="R11" s="4"/>
      <c r="S11" s="6">
        <f>VLOOKUP(A11,[1]TO!D$3:F$75,3,FALSE)</f>
        <v>21</v>
      </c>
      <c r="T11" s="7" t="str">
        <f t="shared" si="1"/>
        <v>6</v>
      </c>
      <c r="U11" s="4">
        <v>1</v>
      </c>
      <c r="V11" s="4">
        <v>0</v>
      </c>
    </row>
    <row r="12" spans="1:22" ht="31.5" x14ac:dyDescent="0.25">
      <c r="A12" s="16" t="s">
        <v>16</v>
      </c>
      <c r="B12" s="10" t="s">
        <v>20</v>
      </c>
      <c r="C12" s="12" t="str">
        <f>IF(A12="","",VLOOKUP(A12,[1]TO!$D$1:$E$70,2,FALSE))</f>
        <v>DJA</v>
      </c>
      <c r="D12" s="3" t="s">
        <v>21</v>
      </c>
      <c r="E12" s="3" t="s">
        <v>22</v>
      </c>
      <c r="F12" s="29">
        <v>21600</v>
      </c>
      <c r="G12" s="29"/>
      <c r="H12" s="29">
        <f t="shared" si="0"/>
        <v>5400</v>
      </c>
      <c r="I12" s="30">
        <v>27000</v>
      </c>
      <c r="J12" s="9"/>
      <c r="K12" s="4"/>
      <c r="L12" s="4"/>
      <c r="M12" s="4"/>
      <c r="N12" s="5"/>
      <c r="O12" s="4"/>
      <c r="P12" s="4"/>
      <c r="Q12" s="4"/>
      <c r="R12" s="4"/>
      <c r="S12" s="6">
        <f>VLOOKUP(A12,[1]TO!D$3:F$75,3,FALSE)</f>
        <v>21</v>
      </c>
      <c r="T12" s="7" t="str">
        <f t="shared" si="1"/>
        <v>6</v>
      </c>
      <c r="U12" s="4">
        <v>1</v>
      </c>
      <c r="V12" s="4">
        <v>0</v>
      </c>
    </row>
    <row r="13" spans="1:22" ht="47.25" x14ac:dyDescent="0.25">
      <c r="A13" s="16" t="s">
        <v>16</v>
      </c>
      <c r="B13" s="10" t="s">
        <v>23</v>
      </c>
      <c r="C13" s="12" t="str">
        <f>IF(A13="","",VLOOKUP(A13,[1]TO!$D$1:$E$70,2,FALSE))</f>
        <v>DJA</v>
      </c>
      <c r="D13" s="3" t="s">
        <v>24</v>
      </c>
      <c r="E13" s="3" t="s">
        <v>25</v>
      </c>
      <c r="F13" s="29">
        <v>16000</v>
      </c>
      <c r="G13" s="29"/>
      <c r="H13" s="29">
        <f t="shared" si="0"/>
        <v>4000</v>
      </c>
      <c r="I13" s="30">
        <v>20000</v>
      </c>
      <c r="J13" s="9"/>
      <c r="K13" s="4"/>
      <c r="L13" s="4"/>
      <c r="M13" s="4"/>
      <c r="N13" s="5"/>
      <c r="O13" s="4"/>
      <c r="P13" s="4"/>
      <c r="Q13" s="4"/>
      <c r="R13" s="4"/>
      <c r="S13" s="6">
        <f>VLOOKUP(A13,[1]TO!D$3:F$75,3,FALSE)</f>
        <v>21</v>
      </c>
      <c r="T13" s="7" t="str">
        <f t="shared" si="1"/>
        <v>6</v>
      </c>
      <c r="U13" s="4">
        <v>1</v>
      </c>
      <c r="V13" s="4">
        <v>0</v>
      </c>
    </row>
    <row r="14" spans="1:22" ht="47.25" x14ac:dyDescent="0.25">
      <c r="A14" s="16" t="s">
        <v>26</v>
      </c>
      <c r="B14" s="10" t="s">
        <v>27</v>
      </c>
      <c r="C14" s="12" t="str">
        <f>IF(A14="","",VLOOKUP(A14,[1]TO!$D$1:$E$70,2,FALSE))</f>
        <v>Animation pour la mise en place des MAEC et le développement de l'Agriculture Biologique</v>
      </c>
      <c r="D14" s="3" t="s">
        <v>28</v>
      </c>
      <c r="E14" s="3" t="s">
        <v>29</v>
      </c>
      <c r="F14" s="29">
        <v>25716.09</v>
      </c>
      <c r="G14" s="29"/>
      <c r="H14" s="29">
        <f t="shared" si="0"/>
        <v>15103.100000000002</v>
      </c>
      <c r="I14" s="30">
        <v>40819.19</v>
      </c>
      <c r="J14" s="9"/>
      <c r="K14" s="4"/>
      <c r="L14" s="4"/>
      <c r="M14" s="4"/>
      <c r="N14" s="5"/>
      <c r="O14" s="4"/>
      <c r="P14" s="4"/>
      <c r="Q14" s="4"/>
      <c r="R14" s="4"/>
      <c r="S14" s="6">
        <f>VLOOKUP(A14,[1]TO!D$3:F$75,3,FALSE)</f>
        <v>35</v>
      </c>
      <c r="T14" s="7" t="str">
        <f t="shared" ref="T14:T34" si="2">IF(OR(COUNT(MID(A14,1,2))=1,COUNT(MID(A14,1,2))=2),MID(A14,1,2),MID(A14,1,1))</f>
        <v>7</v>
      </c>
      <c r="U14" s="4">
        <v>1</v>
      </c>
      <c r="V14" s="4">
        <v>1</v>
      </c>
    </row>
    <row r="15" spans="1:22" ht="47.25" x14ac:dyDescent="0.25">
      <c r="A15" s="16" t="s">
        <v>26</v>
      </c>
      <c r="B15" s="10" t="s">
        <v>27</v>
      </c>
      <c r="C15" s="12" t="str">
        <f>IF(A15="","",VLOOKUP(A15,[1]TO!$D$1:$E$70,2,FALSE))</f>
        <v>Animation pour la mise en place des MAEC et le développement de l'Agriculture Biologique</v>
      </c>
      <c r="D15" s="3" t="s">
        <v>30</v>
      </c>
      <c r="E15" s="3" t="s">
        <v>29</v>
      </c>
      <c r="F15" s="29">
        <v>11866.57</v>
      </c>
      <c r="G15" s="29"/>
      <c r="H15" s="29">
        <f t="shared" si="0"/>
        <v>6969.25</v>
      </c>
      <c r="I15" s="30">
        <v>18835.82</v>
      </c>
      <c r="J15" s="9"/>
      <c r="K15" s="4"/>
      <c r="L15" s="4"/>
      <c r="M15" s="4"/>
      <c r="N15" s="5"/>
      <c r="O15" s="4"/>
      <c r="P15" s="4"/>
      <c r="Q15" s="4"/>
      <c r="R15" s="4"/>
      <c r="S15" s="6">
        <f>VLOOKUP(A15,[1]TO!D$3:F$75,3,FALSE)</f>
        <v>35</v>
      </c>
      <c r="T15" s="7" t="str">
        <f t="shared" si="2"/>
        <v>7</v>
      </c>
      <c r="U15" s="4">
        <v>1</v>
      </c>
      <c r="V15" s="4">
        <v>1</v>
      </c>
    </row>
    <row r="16" spans="1:22" ht="47.25" x14ac:dyDescent="0.25">
      <c r="A16" s="16" t="s">
        <v>26</v>
      </c>
      <c r="B16" s="10" t="s">
        <v>27</v>
      </c>
      <c r="C16" s="12" t="str">
        <f>IF(A16="","",VLOOKUP(A16,[1]TO!$D$1:$E$70,2,FALSE))</f>
        <v>Animation pour la mise en place des MAEC et le développement de l'Agriculture Biologique</v>
      </c>
      <c r="D16" s="3" t="s">
        <v>31</v>
      </c>
      <c r="E16" s="3" t="s">
        <v>29</v>
      </c>
      <c r="F16" s="29">
        <v>7696.09</v>
      </c>
      <c r="G16" s="29"/>
      <c r="H16" s="29">
        <f t="shared" si="0"/>
        <v>4519.93</v>
      </c>
      <c r="I16" s="30">
        <v>12216.02</v>
      </c>
      <c r="J16" s="9"/>
      <c r="K16" s="4"/>
      <c r="L16" s="4"/>
      <c r="M16" s="4"/>
      <c r="N16" s="5"/>
      <c r="O16" s="4"/>
      <c r="P16" s="4"/>
      <c r="Q16" s="4"/>
      <c r="R16" s="4"/>
      <c r="S16" s="6">
        <f>VLOOKUP(A16,[1]TO!D$3:F$75,3,FALSE)</f>
        <v>35</v>
      </c>
      <c r="T16" s="7" t="str">
        <f t="shared" si="2"/>
        <v>7</v>
      </c>
      <c r="U16" s="4">
        <v>1</v>
      </c>
      <c r="V16" s="4">
        <v>1</v>
      </c>
    </row>
    <row r="17" spans="1:22" ht="47.25" x14ac:dyDescent="0.25">
      <c r="A17" s="16" t="s">
        <v>26</v>
      </c>
      <c r="B17" s="10" t="s">
        <v>27</v>
      </c>
      <c r="C17" s="12" t="str">
        <f>IF(A17="","",VLOOKUP(A17,[1]TO!$D$1:$E$70,2,FALSE))</f>
        <v>Animation pour la mise en place des MAEC et le développement de l'Agriculture Biologique</v>
      </c>
      <c r="D17" s="3" t="s">
        <v>32</v>
      </c>
      <c r="E17" s="3" t="s">
        <v>29</v>
      </c>
      <c r="F17" s="29">
        <v>15793.09</v>
      </c>
      <c r="G17" s="29"/>
      <c r="H17" s="29">
        <f t="shared" si="0"/>
        <v>9275.3100000000013</v>
      </c>
      <c r="I17" s="30">
        <v>25068.400000000001</v>
      </c>
      <c r="J17" s="9"/>
      <c r="K17" s="4"/>
      <c r="L17" s="4"/>
      <c r="M17" s="4"/>
      <c r="N17" s="5"/>
      <c r="O17" s="4"/>
      <c r="P17" s="4"/>
      <c r="Q17" s="4"/>
      <c r="R17" s="4"/>
      <c r="S17" s="6">
        <f>VLOOKUP(A17,[1]TO!D$3:F$75,3,FALSE)</f>
        <v>35</v>
      </c>
      <c r="T17" s="7" t="str">
        <f t="shared" si="2"/>
        <v>7</v>
      </c>
      <c r="U17" s="4">
        <v>1</v>
      </c>
      <c r="V17" s="4">
        <v>1</v>
      </c>
    </row>
    <row r="18" spans="1:22" ht="47.25" x14ac:dyDescent="0.25">
      <c r="A18" s="16" t="s">
        <v>26</v>
      </c>
      <c r="B18" s="10" t="s">
        <v>27</v>
      </c>
      <c r="C18" s="12" t="str">
        <f>IF(A18="","",VLOOKUP(A18,[1]TO!$D$1:$E$70,2,FALSE))</f>
        <v>Animation pour la mise en place des MAEC et le développement de l'Agriculture Biologique</v>
      </c>
      <c r="D18" s="3" t="s">
        <v>33</v>
      </c>
      <c r="E18" s="3" t="s">
        <v>29</v>
      </c>
      <c r="F18" s="29">
        <v>7680.58</v>
      </c>
      <c r="G18" s="29"/>
      <c r="H18" s="29">
        <f t="shared" si="0"/>
        <v>4510.82</v>
      </c>
      <c r="I18" s="30">
        <v>12191.4</v>
      </c>
      <c r="J18" s="9"/>
      <c r="K18" s="4"/>
      <c r="L18" s="4"/>
      <c r="M18" s="4"/>
      <c r="N18" s="5"/>
      <c r="O18" s="4"/>
      <c r="P18" s="4"/>
      <c r="Q18" s="4"/>
      <c r="R18" s="4"/>
      <c r="S18" s="6">
        <f>VLOOKUP(A18,[1]TO!D$3:F$75,3,FALSE)</f>
        <v>35</v>
      </c>
      <c r="T18" s="7" t="str">
        <f t="shared" si="2"/>
        <v>7</v>
      </c>
      <c r="U18" s="4">
        <v>1</v>
      </c>
      <c r="V18" s="4">
        <v>1</v>
      </c>
    </row>
    <row r="19" spans="1:22" ht="47.25" x14ac:dyDescent="0.25">
      <c r="A19" s="16" t="s">
        <v>26</v>
      </c>
      <c r="B19" s="10" t="s">
        <v>34</v>
      </c>
      <c r="C19" s="12" t="str">
        <f>IF(A19="","",VLOOKUP(A19,[1]TO!$D$1:$E$70,2,FALSE))</f>
        <v>Animation pour la mise en place des MAEC et le développement de l'Agriculture Biologique</v>
      </c>
      <c r="D19" s="3" t="s">
        <v>32</v>
      </c>
      <c r="E19" s="3" t="s">
        <v>29</v>
      </c>
      <c r="F19" s="29">
        <v>913.23</v>
      </c>
      <c r="G19" s="29"/>
      <c r="H19" s="29">
        <f t="shared" si="0"/>
        <v>536.34000000000015</v>
      </c>
      <c r="I19" s="30">
        <v>1449.5700000000002</v>
      </c>
      <c r="J19" s="9"/>
      <c r="K19" s="4"/>
      <c r="L19" s="4"/>
      <c r="M19" s="4"/>
      <c r="N19" s="5"/>
      <c r="O19" s="4"/>
      <c r="P19" s="4"/>
      <c r="Q19" s="4"/>
      <c r="R19" s="4"/>
      <c r="S19" s="6">
        <f>VLOOKUP(A19,[1]TO!D$3:F$75,3,FALSE)</f>
        <v>35</v>
      </c>
      <c r="T19" s="7" t="str">
        <f t="shared" si="2"/>
        <v>7</v>
      </c>
      <c r="U19" s="4">
        <v>1</v>
      </c>
      <c r="V19" s="4">
        <v>1</v>
      </c>
    </row>
    <row r="20" spans="1:22" ht="47.25" x14ac:dyDescent="0.25">
      <c r="A20" s="16" t="s">
        <v>26</v>
      </c>
      <c r="B20" s="10" t="s">
        <v>35</v>
      </c>
      <c r="C20" s="12" t="str">
        <f>IF(A20="","",VLOOKUP(A20,[1]TO!$D$1:$E$70,2,FALSE))</f>
        <v>Animation pour la mise en place des MAEC et le développement de l'Agriculture Biologique</v>
      </c>
      <c r="D20" s="3" t="s">
        <v>36</v>
      </c>
      <c r="E20" s="3" t="s">
        <v>37</v>
      </c>
      <c r="F20" s="29">
        <v>20695.97</v>
      </c>
      <c r="G20" s="29"/>
      <c r="H20" s="29">
        <f t="shared" si="0"/>
        <v>12154.779999999999</v>
      </c>
      <c r="I20" s="30">
        <v>32850.75</v>
      </c>
      <c r="J20" s="9"/>
      <c r="K20" s="4"/>
      <c r="L20" s="4"/>
      <c r="M20" s="4"/>
      <c r="N20" s="5"/>
      <c r="O20" s="4"/>
      <c r="P20" s="4"/>
      <c r="Q20" s="4"/>
      <c r="R20" s="4"/>
      <c r="S20" s="6">
        <f>VLOOKUP(A20,[1]TO!D$3:F$75,3,FALSE)</f>
        <v>35</v>
      </c>
      <c r="T20" s="7" t="str">
        <f t="shared" si="2"/>
        <v>7</v>
      </c>
      <c r="U20" s="4">
        <v>1</v>
      </c>
      <c r="V20" s="4">
        <v>1</v>
      </c>
    </row>
    <row r="21" spans="1:22" ht="47.25" x14ac:dyDescent="0.25">
      <c r="A21" s="16" t="s">
        <v>26</v>
      </c>
      <c r="B21" s="10" t="s">
        <v>38</v>
      </c>
      <c r="C21" s="12" t="str">
        <f>IF(A21="","",VLOOKUP(A21,[1]TO!$D$1:$E$70,2,FALSE))</f>
        <v>Animation pour la mise en place des MAEC et le développement de l'Agriculture Biologique</v>
      </c>
      <c r="D21" s="3" t="s">
        <v>39</v>
      </c>
      <c r="E21" s="3" t="s">
        <v>40</v>
      </c>
      <c r="F21" s="29">
        <v>11606.65</v>
      </c>
      <c r="G21" s="29"/>
      <c r="H21" s="29">
        <f t="shared" si="0"/>
        <v>6816.6</v>
      </c>
      <c r="I21" s="30">
        <v>18423.25</v>
      </c>
      <c r="J21" s="9"/>
      <c r="K21" s="4"/>
      <c r="L21" s="4"/>
      <c r="M21" s="4"/>
      <c r="N21" s="5"/>
      <c r="O21" s="4"/>
      <c r="P21" s="4"/>
      <c r="Q21" s="4"/>
      <c r="R21" s="4"/>
      <c r="S21" s="6">
        <f>VLOOKUP(A21,[1]TO!D$3:F$75,3,FALSE)</f>
        <v>35</v>
      </c>
      <c r="T21" s="7" t="str">
        <f t="shared" si="2"/>
        <v>7</v>
      </c>
      <c r="U21" s="4">
        <v>1</v>
      </c>
      <c r="V21" s="4">
        <v>1</v>
      </c>
    </row>
    <row r="22" spans="1:22" ht="47.25" x14ac:dyDescent="0.25">
      <c r="A22" s="16" t="s">
        <v>26</v>
      </c>
      <c r="B22" s="10" t="s">
        <v>38</v>
      </c>
      <c r="C22" s="12" t="str">
        <f>IF(A22="","",VLOOKUP(A22,[1]TO!$D$1:$E$70,2,FALSE))</f>
        <v>Animation pour la mise en place des MAEC et le développement de l'Agriculture Biologique</v>
      </c>
      <c r="D22" s="3" t="s">
        <v>41</v>
      </c>
      <c r="E22" s="3" t="s">
        <v>40</v>
      </c>
      <c r="F22" s="29">
        <v>4573.96</v>
      </c>
      <c r="G22" s="29"/>
      <c r="H22" s="29">
        <f t="shared" si="0"/>
        <v>2686.29</v>
      </c>
      <c r="I22" s="30">
        <v>7260.25</v>
      </c>
      <c r="J22" s="9"/>
      <c r="K22" s="4"/>
      <c r="L22" s="4"/>
      <c r="M22" s="4"/>
      <c r="N22" s="5"/>
      <c r="O22" s="4"/>
      <c r="P22" s="4"/>
      <c r="Q22" s="4"/>
      <c r="R22" s="4"/>
      <c r="S22" s="6">
        <f>VLOOKUP(A22,[1]TO!D$3:F$75,3,FALSE)</f>
        <v>35</v>
      </c>
      <c r="T22" s="7" t="str">
        <f t="shared" si="2"/>
        <v>7</v>
      </c>
      <c r="U22" s="4">
        <v>1</v>
      </c>
      <c r="V22" s="4">
        <v>1</v>
      </c>
    </row>
    <row r="23" spans="1:22" ht="47.25" x14ac:dyDescent="0.25">
      <c r="A23" s="16" t="s">
        <v>26</v>
      </c>
      <c r="B23" s="10" t="s">
        <v>38</v>
      </c>
      <c r="C23" s="12" t="str">
        <f>IF(A23="","",VLOOKUP(A23,[1]TO!$D$1:$E$70,2,FALSE))</f>
        <v>Animation pour la mise en place des MAEC et le développement de l'Agriculture Biologique</v>
      </c>
      <c r="D23" s="3" t="s">
        <v>42</v>
      </c>
      <c r="E23" s="3" t="s">
        <v>40</v>
      </c>
      <c r="F23" s="29">
        <v>10444.370000000001</v>
      </c>
      <c r="G23" s="29"/>
      <c r="H23" s="29">
        <f t="shared" si="0"/>
        <v>6133.99</v>
      </c>
      <c r="I23" s="30">
        <v>16578.36</v>
      </c>
      <c r="J23" s="9"/>
      <c r="K23" s="4"/>
      <c r="L23" s="4"/>
      <c r="M23" s="4"/>
      <c r="N23" s="5"/>
      <c r="O23" s="4"/>
      <c r="P23" s="4"/>
      <c r="Q23" s="4"/>
      <c r="R23" s="4"/>
      <c r="S23" s="6">
        <f>VLOOKUP(A23,[1]TO!D$3:F$75,3,FALSE)</f>
        <v>35</v>
      </c>
      <c r="T23" s="7" t="str">
        <f t="shared" si="2"/>
        <v>7</v>
      </c>
      <c r="U23" s="4">
        <v>1</v>
      </c>
      <c r="V23" s="4">
        <v>1</v>
      </c>
    </row>
    <row r="24" spans="1:22" ht="47.25" x14ac:dyDescent="0.25">
      <c r="A24" s="16" t="s">
        <v>26</v>
      </c>
      <c r="B24" s="10" t="s">
        <v>43</v>
      </c>
      <c r="C24" s="12" t="str">
        <f>IF(A24="","",VLOOKUP(A24,[1]TO!$D$1:$E$70,2,FALSE))</f>
        <v>Animation pour la mise en place des MAEC et le développement de l'Agriculture Biologique</v>
      </c>
      <c r="D24" s="3" t="s">
        <v>44</v>
      </c>
      <c r="E24" s="3" t="s">
        <v>45</v>
      </c>
      <c r="F24" s="29">
        <v>12200.28</v>
      </c>
      <c r="G24" s="29"/>
      <c r="H24" s="29">
        <f t="shared" si="0"/>
        <v>7165.2499999999982</v>
      </c>
      <c r="I24" s="30">
        <v>19365.53</v>
      </c>
      <c r="J24" s="9"/>
      <c r="K24" s="4"/>
      <c r="L24" s="4"/>
      <c r="M24" s="4"/>
      <c r="N24" s="5"/>
      <c r="O24" s="4"/>
      <c r="P24" s="4"/>
      <c r="Q24" s="4"/>
      <c r="R24" s="4"/>
      <c r="S24" s="6">
        <f>VLOOKUP(A24,[1]TO!D$3:F$75,3,FALSE)</f>
        <v>35</v>
      </c>
      <c r="T24" s="7" t="str">
        <f t="shared" si="2"/>
        <v>7</v>
      </c>
      <c r="U24" s="4">
        <v>1</v>
      </c>
      <c r="V24" s="4">
        <v>1</v>
      </c>
    </row>
    <row r="25" spans="1:22" ht="47.25" x14ac:dyDescent="0.25">
      <c r="A25" s="16" t="s">
        <v>26</v>
      </c>
      <c r="B25" s="10" t="s">
        <v>43</v>
      </c>
      <c r="C25" s="12" t="str">
        <f>IF(A25="","",VLOOKUP(A25,[1]TO!$D$1:$E$70,2,FALSE))</f>
        <v>Animation pour la mise en place des MAEC et le développement de l'Agriculture Biologique</v>
      </c>
      <c r="D25" s="3" t="s">
        <v>46</v>
      </c>
      <c r="E25" s="3" t="s">
        <v>45</v>
      </c>
      <c r="F25" s="29">
        <v>2724.25</v>
      </c>
      <c r="G25" s="29"/>
      <c r="H25" s="29">
        <f t="shared" si="0"/>
        <v>1599.96</v>
      </c>
      <c r="I25" s="30">
        <v>4324.21</v>
      </c>
      <c r="J25" s="9"/>
      <c r="K25" s="4"/>
      <c r="L25" s="4"/>
      <c r="M25" s="4"/>
      <c r="N25" s="5"/>
      <c r="O25" s="4"/>
      <c r="P25" s="4"/>
      <c r="Q25" s="4"/>
      <c r="R25" s="4"/>
      <c r="S25" s="6">
        <f>VLOOKUP(A25,[1]TO!D$3:F$75,3,FALSE)</f>
        <v>35</v>
      </c>
      <c r="T25" s="7" t="str">
        <f t="shared" si="2"/>
        <v>7</v>
      </c>
      <c r="U25" s="4">
        <v>1</v>
      </c>
      <c r="V25" s="4">
        <v>1</v>
      </c>
    </row>
    <row r="26" spans="1:22" ht="47.25" x14ac:dyDescent="0.25">
      <c r="A26" s="16" t="s">
        <v>26</v>
      </c>
      <c r="B26" s="10" t="s">
        <v>47</v>
      </c>
      <c r="C26" s="12" t="str">
        <f>IF(A26="","",VLOOKUP(A26,[1]TO!$D$1:$E$70,2,FALSE))</f>
        <v>Animation pour la mise en place des MAEC et le développement de l'Agriculture Biologique</v>
      </c>
      <c r="D26" s="3" t="s">
        <v>48</v>
      </c>
      <c r="E26" s="3" t="s">
        <v>45</v>
      </c>
      <c r="F26" s="29">
        <v>2911.06</v>
      </c>
      <c r="G26" s="29"/>
      <c r="H26" s="29">
        <f t="shared" si="0"/>
        <v>1709.6699999999996</v>
      </c>
      <c r="I26" s="30">
        <v>4620.7299999999996</v>
      </c>
      <c r="J26" s="9"/>
      <c r="K26" s="4"/>
      <c r="L26" s="4"/>
      <c r="M26" s="4"/>
      <c r="N26" s="5"/>
      <c r="O26" s="4"/>
      <c r="P26" s="4"/>
      <c r="Q26" s="4"/>
      <c r="R26" s="4"/>
      <c r="S26" s="6">
        <f>VLOOKUP(A26,[1]TO!D$3:F$75,3,FALSE)</f>
        <v>35</v>
      </c>
      <c r="T26" s="7" t="str">
        <f t="shared" si="2"/>
        <v>7</v>
      </c>
      <c r="U26" s="4">
        <v>1</v>
      </c>
      <c r="V26" s="4">
        <v>1</v>
      </c>
    </row>
    <row r="27" spans="1:22" ht="47.25" x14ac:dyDescent="0.25">
      <c r="A27" s="16" t="s">
        <v>26</v>
      </c>
      <c r="B27" s="10" t="s">
        <v>49</v>
      </c>
      <c r="C27" s="12" t="str">
        <f>IF(A27="","",VLOOKUP(A27,[1]TO!$D$1:$E$70,2,FALSE))</f>
        <v>Animation pour la mise en place des MAEC et le développement de l'Agriculture Biologique</v>
      </c>
      <c r="D27" s="3" t="s">
        <v>50</v>
      </c>
      <c r="E27" s="3" t="s">
        <v>45</v>
      </c>
      <c r="F27" s="29">
        <v>18846.77</v>
      </c>
      <c r="G27" s="29"/>
      <c r="H27" s="29">
        <f t="shared" si="0"/>
        <v>11068.740000000002</v>
      </c>
      <c r="I27" s="30">
        <v>29915.510000000002</v>
      </c>
      <c r="J27" s="9"/>
      <c r="K27" s="4"/>
      <c r="L27" s="4"/>
      <c r="M27" s="4"/>
      <c r="N27" s="5"/>
      <c r="O27" s="4"/>
      <c r="P27" s="4"/>
      <c r="Q27" s="4"/>
      <c r="R27" s="4"/>
      <c r="S27" s="6">
        <f>VLOOKUP(A27,[1]TO!D$3:F$75,3,FALSE)</f>
        <v>35</v>
      </c>
      <c r="T27" s="7" t="str">
        <f t="shared" si="2"/>
        <v>7</v>
      </c>
      <c r="U27" s="4">
        <v>1</v>
      </c>
      <c r="V27" s="4">
        <v>1</v>
      </c>
    </row>
    <row r="28" spans="1:22" ht="47.25" x14ac:dyDescent="0.25">
      <c r="A28" s="16" t="s">
        <v>26</v>
      </c>
      <c r="B28" s="10" t="s">
        <v>51</v>
      </c>
      <c r="C28" s="12" t="str">
        <f>IF(A28="","",VLOOKUP(A28,[1]TO!$D$1:$E$70,2,FALSE))</f>
        <v>Animation pour la mise en place des MAEC et le développement de l'Agriculture Biologique</v>
      </c>
      <c r="D28" s="3" t="s">
        <v>52</v>
      </c>
      <c r="E28" s="3" t="s">
        <v>40</v>
      </c>
      <c r="F28" s="29">
        <v>6295.66</v>
      </c>
      <c r="G28" s="29"/>
      <c r="H28" s="29">
        <f t="shared" si="0"/>
        <v>3697.4500000000007</v>
      </c>
      <c r="I28" s="30">
        <v>9993.11</v>
      </c>
      <c r="J28" s="9"/>
      <c r="K28" s="4"/>
      <c r="L28" s="4"/>
      <c r="M28" s="4"/>
      <c r="N28" s="5"/>
      <c r="O28" s="4"/>
      <c r="P28" s="4"/>
      <c r="Q28" s="4"/>
      <c r="R28" s="4"/>
      <c r="S28" s="6">
        <f>VLOOKUP(A28,[1]TO!D$3:F$75,3,FALSE)</f>
        <v>35</v>
      </c>
      <c r="T28" s="7" t="str">
        <f t="shared" si="2"/>
        <v>7</v>
      </c>
      <c r="U28" s="4">
        <v>1</v>
      </c>
      <c r="V28" s="4">
        <v>1</v>
      </c>
    </row>
    <row r="29" spans="1:22" ht="47.25" x14ac:dyDescent="0.25">
      <c r="A29" s="16" t="s">
        <v>26</v>
      </c>
      <c r="B29" s="10" t="s">
        <v>53</v>
      </c>
      <c r="C29" s="12" t="str">
        <f>IF(A29="","",VLOOKUP(A29,[1]TO!$D$1:$E$70,2,FALSE))</f>
        <v>Animation pour la mise en place des MAEC et le développement de l'Agriculture Biologique</v>
      </c>
      <c r="D29" s="3" t="s">
        <v>54</v>
      </c>
      <c r="E29" s="3" t="s">
        <v>29</v>
      </c>
      <c r="F29" s="29">
        <v>1252.1199999999999</v>
      </c>
      <c r="G29" s="29"/>
      <c r="H29" s="29">
        <f t="shared" si="0"/>
        <v>735.36999999999989</v>
      </c>
      <c r="I29" s="30">
        <v>1987.4899999999998</v>
      </c>
      <c r="J29" s="9"/>
      <c r="K29" s="4"/>
      <c r="L29" s="4"/>
      <c r="M29" s="4"/>
      <c r="N29" s="5"/>
      <c r="O29" s="4"/>
      <c r="P29" s="4"/>
      <c r="Q29" s="4"/>
      <c r="R29" s="4"/>
      <c r="S29" s="6">
        <f>VLOOKUP(A29,[1]TO!D$3:F$75,3,FALSE)</f>
        <v>35</v>
      </c>
      <c r="T29" s="7" t="str">
        <f t="shared" si="2"/>
        <v>7</v>
      </c>
      <c r="U29" s="4">
        <v>1</v>
      </c>
      <c r="V29" s="4">
        <v>1</v>
      </c>
    </row>
    <row r="30" spans="1:22" ht="47.25" x14ac:dyDescent="0.25">
      <c r="A30" s="16" t="s">
        <v>26</v>
      </c>
      <c r="B30" s="10" t="s">
        <v>55</v>
      </c>
      <c r="C30" s="12" t="str">
        <f>IF(A30="","",VLOOKUP(A30,[1]TO!$D$1:$E$70,2,FALSE))</f>
        <v>Animation pour la mise en place des MAEC et le développement de l'Agriculture Biologique</v>
      </c>
      <c r="D30" s="3" t="s">
        <v>56</v>
      </c>
      <c r="E30" s="3" t="s">
        <v>29</v>
      </c>
      <c r="F30" s="29">
        <v>13764</v>
      </c>
      <c r="G30" s="29"/>
      <c r="H30" s="29">
        <f t="shared" si="0"/>
        <v>8083.619999999999</v>
      </c>
      <c r="I30" s="30">
        <v>21847.62</v>
      </c>
      <c r="J30" s="9"/>
      <c r="K30" s="4"/>
      <c r="L30" s="4"/>
      <c r="M30" s="4"/>
      <c r="N30" s="5"/>
      <c r="O30" s="4"/>
      <c r="P30" s="4"/>
      <c r="Q30" s="4"/>
      <c r="R30" s="4"/>
      <c r="S30" s="6">
        <f>VLOOKUP(A30,[1]TO!D$3:F$75,3,FALSE)</f>
        <v>35</v>
      </c>
      <c r="T30" s="7" t="str">
        <f t="shared" si="2"/>
        <v>7</v>
      </c>
      <c r="U30" s="4">
        <v>1</v>
      </c>
      <c r="V30" s="4">
        <v>1</v>
      </c>
    </row>
    <row r="31" spans="1:22" ht="47.25" x14ac:dyDescent="0.25">
      <c r="A31" s="16">
        <v>762</v>
      </c>
      <c r="B31" s="10" t="s">
        <v>57</v>
      </c>
      <c r="C31" s="13" t="s">
        <v>58</v>
      </c>
      <c r="D31" s="3" t="s">
        <v>59</v>
      </c>
      <c r="E31" s="3" t="s">
        <v>60</v>
      </c>
      <c r="F31" s="29">
        <v>10187.77</v>
      </c>
      <c r="G31" s="29"/>
      <c r="H31" s="29">
        <f t="shared" si="0"/>
        <v>5983.2999999999993</v>
      </c>
      <c r="I31" s="30">
        <v>16171.07</v>
      </c>
      <c r="J31" s="9"/>
      <c r="K31" s="4"/>
      <c r="L31" s="4"/>
      <c r="M31" s="4"/>
      <c r="N31" s="5"/>
      <c r="O31" s="4"/>
      <c r="P31" s="4"/>
      <c r="Q31" s="4"/>
      <c r="R31" s="4"/>
      <c r="S31" s="6" t="e">
        <f>VLOOKUP(A31,[1]TO!D$3:F$75,3,FALSE)</f>
        <v>#N/A</v>
      </c>
      <c r="T31" s="7" t="str">
        <f t="shared" si="2"/>
        <v>76</v>
      </c>
      <c r="U31" s="4">
        <v>1</v>
      </c>
      <c r="V31" s="4">
        <v>1</v>
      </c>
    </row>
    <row r="32" spans="1:22" ht="31.5" x14ac:dyDescent="0.25">
      <c r="A32" s="16">
        <v>762</v>
      </c>
      <c r="B32" s="10" t="s">
        <v>61</v>
      </c>
      <c r="C32" s="13" t="s">
        <v>58</v>
      </c>
      <c r="D32" s="3" t="s">
        <v>62</v>
      </c>
      <c r="E32" s="3" t="s">
        <v>63</v>
      </c>
      <c r="F32" s="29">
        <v>6307.3</v>
      </c>
      <c r="G32" s="29"/>
      <c r="H32" s="29">
        <f t="shared" si="0"/>
        <v>3704.3</v>
      </c>
      <c r="I32" s="30">
        <v>10011.6</v>
      </c>
      <c r="J32" s="9"/>
      <c r="K32" s="4"/>
      <c r="L32" s="4"/>
      <c r="M32" s="4"/>
      <c r="N32" s="5"/>
      <c r="O32" s="4"/>
      <c r="P32" s="4"/>
      <c r="Q32" s="4"/>
      <c r="R32" s="4"/>
      <c r="S32" s="6" t="e">
        <f>VLOOKUP(A32,[1]TO!D$3:F$75,3,FALSE)</f>
        <v>#N/A</v>
      </c>
      <c r="T32" s="7" t="str">
        <f t="shared" si="2"/>
        <v>76</v>
      </c>
      <c r="U32" s="4">
        <v>1</v>
      </c>
      <c r="V32" s="4">
        <v>0</v>
      </c>
    </row>
    <row r="33" spans="1:22" ht="31.5" x14ac:dyDescent="0.25">
      <c r="A33" s="16">
        <v>762</v>
      </c>
      <c r="B33" s="10" t="s">
        <v>64</v>
      </c>
      <c r="C33" s="13" t="s">
        <v>58</v>
      </c>
      <c r="D33" s="3" t="s">
        <v>65</v>
      </c>
      <c r="E33" s="3" t="s">
        <v>66</v>
      </c>
      <c r="F33" s="29">
        <v>3592.51</v>
      </c>
      <c r="G33" s="29"/>
      <c r="H33" s="29">
        <f t="shared" si="0"/>
        <v>2455.4899999999998</v>
      </c>
      <c r="I33" s="30">
        <v>6048</v>
      </c>
      <c r="J33" s="9"/>
      <c r="K33" s="4"/>
      <c r="L33" s="4"/>
      <c r="M33" s="4"/>
      <c r="N33" s="5"/>
      <c r="O33" s="4"/>
      <c r="P33" s="4"/>
      <c r="Q33" s="4"/>
      <c r="R33" s="4"/>
      <c r="S33" s="6" t="e">
        <f>VLOOKUP(A33,[1]TO!D$3:F$75,3,FALSE)</f>
        <v>#N/A</v>
      </c>
      <c r="T33" s="7" t="str">
        <f t="shared" si="2"/>
        <v>76</v>
      </c>
      <c r="U33" s="4">
        <v>1</v>
      </c>
      <c r="V33" s="4">
        <v>1</v>
      </c>
    </row>
    <row r="34" spans="1:22" ht="32.25" thickBot="1" x14ac:dyDescent="0.3">
      <c r="A34" s="16">
        <v>762</v>
      </c>
      <c r="B34" s="17" t="s">
        <v>67</v>
      </c>
      <c r="C34" s="14" t="s">
        <v>58</v>
      </c>
      <c r="D34" s="11" t="s">
        <v>68</v>
      </c>
      <c r="E34" s="11" t="s">
        <v>69</v>
      </c>
      <c r="F34" s="31">
        <v>13759.95</v>
      </c>
      <c r="G34" s="31"/>
      <c r="H34" s="31">
        <f t="shared" si="0"/>
        <v>8081.25</v>
      </c>
      <c r="I34" s="32">
        <v>21841.200000000001</v>
      </c>
      <c r="J34" s="9"/>
      <c r="K34" s="4"/>
      <c r="L34" s="4"/>
      <c r="M34" s="4"/>
      <c r="N34" s="5"/>
      <c r="O34" s="4"/>
      <c r="P34" s="4"/>
      <c r="Q34" s="4"/>
      <c r="R34" s="4"/>
      <c r="S34" s="6" t="e">
        <f>VLOOKUP(A34,[1]TO!D$3:F$75,3,FALSE)</f>
        <v>#N/A</v>
      </c>
      <c r="T34" s="7" t="str">
        <f t="shared" si="2"/>
        <v>76</v>
      </c>
      <c r="U34" s="4">
        <v>1</v>
      </c>
      <c r="V34" s="4">
        <v>0</v>
      </c>
    </row>
    <row r="35" spans="1:22" ht="17.25" thickTop="1" thickBot="1" x14ac:dyDescent="0.3"/>
    <row r="36" spans="1:22" ht="27" customHeight="1" thickBot="1" x14ac:dyDescent="0.3">
      <c r="D36"/>
      <c r="E36" s="21" t="s">
        <v>70</v>
      </c>
      <c r="F36" s="24" t="s">
        <v>5</v>
      </c>
      <c r="G36" s="24" t="s">
        <v>6</v>
      </c>
      <c r="H36" s="24" t="s">
        <v>7</v>
      </c>
      <c r="I36" s="25" t="s">
        <v>8</v>
      </c>
    </row>
    <row r="37" spans="1:22" ht="24" customHeight="1" thickBot="1" x14ac:dyDescent="0.3">
      <c r="D37" s="26" t="s">
        <v>71</v>
      </c>
      <c r="E37" s="22">
        <f>COUNTA(B9:B34)</f>
        <v>26</v>
      </c>
      <c r="F37" s="23">
        <f>SUM(F9:F34)</f>
        <v>368967.10000000003</v>
      </c>
      <c r="G37" s="23">
        <f>SUM(G9:G34)</f>
        <v>63700.21</v>
      </c>
      <c r="H37" s="23">
        <f>SUM(H9:H34)</f>
        <v>135910.81000000003</v>
      </c>
      <c r="I37" s="23">
        <f>SUM(I9:I34)</f>
        <v>568578.12</v>
      </c>
    </row>
  </sheetData>
  <mergeCells count="1">
    <mergeCell ref="D1:G5"/>
  </mergeCells>
  <conditionalFormatting sqref="V9:V34">
    <cfRule type="cellIs" dxfId="8" priority="9" operator="between">
      <formula>2</formula>
      <formula>100</formula>
    </cfRule>
  </conditionalFormatting>
  <conditionalFormatting sqref="C31">
    <cfRule type="cellIs" dxfId="7" priority="7" stopIfTrue="1" operator="equal">
      <formula>1</formula>
    </cfRule>
    <cfRule type="cellIs" dxfId="6" priority="8" stopIfTrue="1" operator="equal">
      <formula>2</formula>
    </cfRule>
  </conditionalFormatting>
  <conditionalFormatting sqref="C32">
    <cfRule type="cellIs" dxfId="5" priority="5" stopIfTrue="1" operator="equal">
      <formula>1</formula>
    </cfRule>
    <cfRule type="cellIs" dxfId="4" priority="6" stopIfTrue="1" operator="equal">
      <formula>2</formula>
    </cfRule>
  </conditionalFormatting>
  <conditionalFormatting sqref="C33">
    <cfRule type="cellIs" dxfId="3" priority="3" stopIfTrue="1" operator="equal">
      <formula>1</formula>
    </cfRule>
    <cfRule type="cellIs" dxfId="2" priority="4" stopIfTrue="1" operator="equal">
      <formula>2</formula>
    </cfRule>
  </conditionalFormatting>
  <conditionalFormatting sqref="C34">
    <cfRule type="cellIs" dxfId="1" priority="1" stopIfTrue="1" operator="equal">
      <formula>1</formula>
    </cfRule>
    <cfRule type="cellIs" dxfId="0" priority="2" stopIfTrue="1" operator="equal">
      <formula>2</formula>
    </cfRule>
  </conditionalFormatting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Footer>&amp;LAnnexe 1-Arr n°POC/2017/220901&amp;C&amp;P/&amp;N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1-Arr n°POC 2017 220901</vt:lpstr>
      <vt:lpstr>'Annexe 1-Arr n°POC 2017 220901'!Impression_des_titres</vt:lpstr>
    </vt:vector>
  </TitlesOfParts>
  <Company>Région Poitou-Charentes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CAPELLE Brigitte</dc:creator>
  <cp:lastModifiedBy>CAPELLE Brigitte</cp:lastModifiedBy>
  <cp:lastPrinted>2017-09-18T13:16:40Z</cp:lastPrinted>
  <dcterms:created xsi:type="dcterms:W3CDTF">2017-09-15T09:58:52Z</dcterms:created>
  <dcterms:modified xsi:type="dcterms:W3CDTF">2017-09-18T13:17:04Z</dcterms:modified>
</cp:coreProperties>
</file>